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CoEx/2025-01-Kobe/"/>
    </mc:Choice>
  </mc:AlternateContent>
  <xr:revisionPtr revIDLastSave="0" documentId="13_ncr:1_{DC4B6243-E23B-F546-8F8E-87D5FB1D9FF5}" xr6:coauthVersionLast="47" xr6:coauthVersionMax="47" xr10:uidLastSave="{00000000-0000-0000-0000-000000000000}"/>
  <bookViews>
    <workbookView xWindow="6180" yWindow="760" windowWidth="26900" windowHeight="17000" activeTab="1" xr2:uid="{00000000-000D-0000-FFFF-FFFF00000000}"/>
  </bookViews>
  <sheets>
    <sheet name="Title" sheetId="1" r:id="rId1"/>
    <sheet name="Coex SC Agenda" sheetId="4" r:id="rId2"/>
    <sheet name="Parameter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9" i="4" l="1"/>
  <c r="D67" i="4"/>
  <c r="B3" i="1" l="1"/>
  <c r="C28" i="4" l="1"/>
  <c r="D27" i="4" l="1"/>
  <c r="D25" i="4"/>
  <c r="D47" i="4"/>
  <c r="D45" i="4"/>
  <c r="D37" i="4"/>
  <c r="D35" i="4"/>
  <c r="A21" i="4"/>
  <c r="A33" i="4" l="1"/>
  <c r="A43" i="4" s="1"/>
  <c r="A49" i="4" s="1"/>
  <c r="A65" i="4" s="1"/>
  <c r="A23" i="4"/>
  <c r="H19" i="4"/>
  <c r="F21" i="4" s="1"/>
  <c r="H21" i="4" s="1"/>
  <c r="F23" i="4" s="1"/>
  <c r="H23" i="4" s="1"/>
  <c r="B8" i="1"/>
  <c r="A67" i="4" l="1"/>
  <c r="A69" i="4" s="1"/>
  <c r="A71" i="4" s="1"/>
  <c r="A73" i="4" s="1"/>
  <c r="A75" i="4" s="1"/>
  <c r="A77" i="4" s="1"/>
  <c r="A79" i="4"/>
  <c r="F25" i="4"/>
  <c r="H25" i="4" s="1"/>
  <c r="F27" i="4" s="1"/>
  <c r="H27" i="4" s="1"/>
  <c r="A25" i="4"/>
  <c r="A27" i="4" s="1"/>
  <c r="A35" i="4"/>
  <c r="A37" i="4" s="1"/>
  <c r="A39" i="4" s="1"/>
  <c r="A4" i="4"/>
  <c r="B5" i="7"/>
  <c r="A85" i="4" l="1"/>
  <c r="A81" i="4"/>
  <c r="A83" i="4" s="1"/>
  <c r="A41" i="4"/>
  <c r="A45" i="4"/>
  <c r="A47" i="4" s="1"/>
  <c r="F29" i="4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A29" i="4"/>
  <c r="A31" i="4" s="1"/>
  <c r="A91" i="4" l="1"/>
  <c r="A93" i="4" s="1"/>
  <c r="A87" i="4"/>
  <c r="A89" i="4" s="1"/>
  <c r="A51" i="4"/>
  <c r="A53" i="4" s="1"/>
  <c r="A55" i="4" s="1"/>
  <c r="A57" i="4" s="1"/>
  <c r="A59" i="4" s="1"/>
  <c r="A61" i="4" s="1"/>
  <c r="A63" i="4" s="1"/>
  <c r="A1" i="4"/>
  <c r="A3" i="4"/>
  <c r="A10" i="4"/>
  <c r="B7" i="7"/>
  <c r="H43" i="4" l="1"/>
  <c r="F45" i="4" s="1"/>
  <c r="H45" i="4" s="1"/>
  <c r="F47" i="4" s="1"/>
  <c r="H47" i="4" s="1"/>
  <c r="F49" i="4" s="1"/>
  <c r="H49" i="4" l="1"/>
  <c r="F51" i="4" s="1"/>
  <c r="H51" i="4" s="1"/>
  <c r="F53" i="4" s="1"/>
  <c r="H53" i="4" s="1"/>
  <c r="F55" i="4" s="1"/>
  <c r="H55" i="4" s="1"/>
  <c r="F57" i="4" s="1"/>
  <c r="H57" i="4" l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F69" i="4" s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F81" i="4" s="1"/>
  <c r="H81" i="4" s="1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G9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<sst xmlns="http://schemas.openxmlformats.org/spreadsheetml/2006/main" count="125" uniqueCount="92">
  <si>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</si>
  <si>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</si>
  <si>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</si>
  <si>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</si>
  <si>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</si>
  <si>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Review and approve agenda</t>
    <phoneticPr fontId="0" type="noConversion"/>
  </si>
  <si>
    <t>Announcements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</si>
  <si>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</si>
  <si>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</si>
  <si>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</si>
  <si>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</si>
  <si>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</si>
  <si>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</si>
  <si>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</si>
  <si>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</si>
  <si>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</si>
  <si>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</si>
  <si>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</si>
  <si>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</si>
  <si>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</si>
  <si>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</si>
  <si>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</si>
  <si>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</si>
  <si>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</si>
  <si>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</si>
  <si>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</si>
  <si>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</si>
  <si>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</si>
  <si>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</si>
  <si>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</si>
  <si>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</si>
  <si>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</si>
  <si>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</si>
  <si>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</si>
  <si>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</si>
  <si>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</si>
  <si>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</si>
  <si>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</si>
  <si>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</si>
  <si>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</si>
  <si>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</si>
  <si>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</si>
  <si>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</si>
  <si>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MI</t>
    <phoneticPr fontId="0" type="noConversion"/>
  </si>
  <si>
    <t>DI</t>
    <phoneticPr fontId="0" type="noConversion"/>
  </si>
  <si>
    <t>Administrative Items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</si>
  <si>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</si>
  <si>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</si>
  <si>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</si>
  <si>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</si>
  <si>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</si>
  <si>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II</t>
  </si>
  <si>
    <t>Chair</t>
  </si>
  <si>
    <t>Marc Emmelmann</t>
  </si>
  <si>
    <t>Berlin, Germany</t>
  </si>
  <si>
    <t>emmelmann@ieee.org</t>
  </si>
  <si>
    <t>Coexistance Standing Committee (Coex SC)</t>
  </si>
  <si>
    <t>Coex SC Chair - Marc Emmelmann (SELF)</t>
  </si>
  <si>
    <t xml:space="preserve">Coex Secretary Guido R. Hiertz (Ericsson GmbH) </t>
  </si>
  <si>
    <t>Coes SC officer introduction</t>
  </si>
  <si>
    <t>Review and approve Coex SC minutes from previous meetings and telcos</t>
  </si>
  <si>
    <t>Review of IEEE-SA pre-PAR meeting guidelines</t>
  </si>
  <si>
    <t>*) IEEE SA PatCom patent slides for pre-PAR meeting
*) IEEE Codes of Ethics &amp; Conduct
*) IEEE-SA Standards Board Bylaws -- Participants in the IEEE-SA “individual process” shall act independently
*) IEEE-SA Standards Board Bylaws -- Fair &amp; equitable consideration of all viewpoints</t>
  </si>
  <si>
    <t>IEEE-SA pre-PAR meeting guidelines</t>
  </si>
  <si>
    <t>Reminder -- Registration required to participate in this meeting</t>
  </si>
  <si>
    <t>DI</t>
  </si>
  <si>
    <t>Submissions &amp; Technical discussion items</t>
  </si>
  <si>
    <t>Planning of future meetings</t>
  </si>
  <si>
    <t>Topics of interest</t>
  </si>
  <si>
    <t>11-23/0448r1</t>
  </si>
  <si>
    <t>SELF</t>
  </si>
  <si>
    <t>Marc Emmelmann (SELF)</t>
  </si>
  <si>
    <t>Coex Modus Operandi &amp; Topics of interest</t>
  </si>
  <si>
    <t>Coex SC: a contribution based activity</t>
  </si>
  <si>
    <t>Kennedy</t>
  </si>
  <si>
    <t>Telecon Schedule</t>
  </si>
  <si>
    <t>Hiertz</t>
  </si>
  <si>
    <t>ETSI TC BRAN update</t>
  </si>
  <si>
    <t>Coex SC  Vice Chairs --  Manish Kumar (NXP) &amp; Sebastian Max (Ericsson GmbH)</t>
  </si>
  <si>
    <t>Bluetooth SIG update</t>
  </si>
  <si>
    <t>209th EEE 802.11 WIRELESS LOCAL AREA NETWORKS SESSION</t>
  </si>
  <si>
    <t>Kobe, Japan</t>
  </si>
  <si>
    <t>January 12-17, 2025</t>
  </si>
  <si>
    <t>11-24/1784r0</t>
  </si>
  <si>
    <t>January 2025</t>
  </si>
  <si>
    <t>January 2025 Coex SC Agenda</t>
  </si>
  <si>
    <t>Wednesday 2025-01-15 - 16:00h -- 18:00h</t>
  </si>
  <si>
    <t>11-24/2103</t>
  </si>
  <si>
    <t>11-25/0013</t>
  </si>
  <si>
    <t>R1</t>
  </si>
  <si>
    <t>11-25/0073</t>
  </si>
  <si>
    <t>2025-01-11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</si>
</sst>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vertical="top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righ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2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20" fontId="5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right" vertical="top" wrapText="1"/>
    </xf>
    <xf numFmtId="49" fontId="5" fillId="4" borderId="0" xfId="0" applyNumberFormat="1" applyFont="1" applyFill="1" applyAlignment="1">
      <alignment horizontal="center" vertical="top" wrapText="1"/>
    </xf>
    <xf numFmtId="20" fontId="5" fillId="4" borderId="0" xfId="0" applyNumberFormat="1" applyFont="1" applyFill="1" applyAlignment="1">
      <alignment horizontal="center" vertical="top" wrapText="1"/>
    </xf>
    <xf numFmtId="1" fontId="5" fillId="4" borderId="0" xfId="0" applyNumberFormat="1" applyFont="1" applyFill="1" applyAlignment="1">
      <alignment horizontal="center" vertical="top" wrapText="1"/>
    </xf>
    <xf numFmtId="49" fontId="5" fillId="4" borderId="0" xfId="0" applyNumberFormat="1" applyFont="1" applyFill="1" applyAlignment="1">
      <alignment horizontal="right" vertical="top" wrapText="1"/>
    </xf>
    <xf numFmtId="0" fontId="9" fillId="0" borderId="0" xfId="0" applyFont="1" applyAlignment="1">
      <alignment vertical="top"/>
    </xf>
    <xf numFmtId="1" fontId="5" fillId="5" borderId="3" xfId="0" applyNumberFormat="1" applyFont="1" applyFill="1" applyBorder="1" applyAlignment="1">
      <alignment vertical="top" wrapText="1"/>
    </xf>
    <xf numFmtId="49" fontId="5" fillId="5" borderId="4" xfId="0" applyNumberFormat="1" applyFont="1" applyFill="1" applyBorder="1" applyAlignment="1">
      <alignment vertical="top" wrapText="1"/>
    </xf>
    <xf numFmtId="20" fontId="5" fillId="5" borderId="4" xfId="0" applyNumberFormat="1" applyFont="1" applyFill="1" applyBorder="1" applyAlignment="1">
      <alignment vertical="top" wrapText="1"/>
    </xf>
    <xf numFmtId="1" fontId="5" fillId="5" borderId="4" xfId="0" applyNumberFormat="1" applyFont="1" applyFill="1" applyBorder="1" applyAlignment="1">
      <alignment vertical="top" wrapText="1"/>
    </xf>
    <xf numFmtId="49" fontId="5" fillId="5" borderId="5" xfId="0" applyNumberFormat="1" applyFont="1" applyFill="1" applyBorder="1" applyAlignment="1">
      <alignment horizontal="right" vertical="top" wrapText="1"/>
    </xf>
    <xf numFmtId="2" fontId="5" fillId="0" borderId="0" xfId="0" quotePrefix="1" applyNumberFormat="1" applyFont="1" applyAlignment="1">
      <alignment vertical="top" wrapText="1"/>
    </xf>
    <xf numFmtId="2" fontId="5" fillId="6" borderId="3" xfId="0" applyNumberFormat="1" applyFont="1" applyFill="1" applyBorder="1" applyAlignment="1">
      <alignment vertical="top" wrapText="1"/>
    </xf>
    <xf numFmtId="49" fontId="5" fillId="6" borderId="4" xfId="0" applyNumberFormat="1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20" fontId="5" fillId="6" borderId="4" xfId="0" applyNumberFormat="1" applyFont="1" applyFill="1" applyBorder="1" applyAlignment="1">
      <alignment vertical="top" wrapText="1"/>
    </xf>
    <xf numFmtId="1" fontId="5" fillId="6" borderId="4" xfId="0" applyNumberFormat="1" applyFont="1" applyFill="1" applyBorder="1" applyAlignment="1">
      <alignment vertical="top" wrapText="1"/>
    </xf>
    <xf numFmtId="49" fontId="5" fillId="6" borderId="5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5" fillId="9" borderId="0" xfId="0" applyFont="1" applyFill="1" applyAlignment="1">
      <alignment vertical="top" wrapText="1"/>
    </xf>
    <xf numFmtId="49" fontId="0" fillId="0" borderId="0" xfId="0" applyNumberFormat="1" applyAlignment="1">
      <alignment vertical="top"/>
    </xf>
    <xf numFmtId="20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49" fontId="0" fillId="0" borderId="0" xfId="0" applyNumberFormat="1" applyAlignment="1">
      <alignment horizontal="right" vertical="top"/>
    </xf>
    <xf numFmtId="166" fontId="6" fillId="6" borderId="4" xfId="1" applyNumberFormat="1" applyFill="1" applyBorder="1" applyAlignment="1" applyProtection="1">
      <alignment vertical="top" wrapText="1"/>
    </xf>
    <xf numFmtId="49" fontId="9" fillId="7" borderId="0" xfId="0" applyNumberFormat="1" applyFont="1" applyFill="1" applyAlignment="1">
      <alignment vertical="top" wrapText="1"/>
    </xf>
    <xf numFmtId="20" fontId="9" fillId="7" borderId="0" xfId="0" applyNumberFormat="1" applyFont="1" applyFill="1" applyAlignment="1">
      <alignment vertical="top" wrapText="1"/>
    </xf>
    <xf numFmtId="1" fontId="9" fillId="7" borderId="0" xfId="0" applyNumberFormat="1" applyFont="1" applyFill="1" applyAlignment="1">
      <alignment vertical="top" wrapText="1"/>
    </xf>
    <xf numFmtId="49" fontId="9" fillId="7" borderId="0" xfId="0" applyNumberFormat="1" applyFont="1" applyFill="1" applyAlignment="1">
      <alignment horizontal="right" vertical="top" wrapText="1"/>
    </xf>
    <xf numFmtId="0" fontId="5" fillId="0" borderId="0" xfId="0" applyFont="1"/>
    <xf numFmtId="49" fontId="17" fillId="0" borderId="0" xfId="0" quotePrefix="1" applyNumberFormat="1" applyFont="1" applyAlignment="1">
      <alignment horizontal="right"/>
    </xf>
    <xf numFmtId="14" fontId="1" fillId="0" borderId="0" xfId="0" quotePrefix="1" applyNumberFormat="1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1" fillId="2" borderId="0" xfId="0" quotePrefix="1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8" borderId="0" xfId="0" applyFont="1" applyFill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8" borderId="0" xfId="0" quotePrefix="1" applyFont="1" applyFill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5" fillId="9" borderId="0" xfId="0" applyFont="1" applyFill="1" applyAlignment="1">
      <alignment horizontal="left" vertical="top" wrapText="1"/>
    </xf>
    <xf numFmtId="0" fontId="0" fillId="2" borderId="0" xfId="0" quotePrefix="1" applyFill="1" applyAlignment="1">
      <alignment horizontal="center" vertical="top" wrapText="1"/>
    </xf>
    <xf numFmtId="0" fontId="8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Coexeistence Standing Committee (Coex SC)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zoomScale="130" zoomScaleNormal="130" workbookViewId="0">
      <selection activeCell="B4" sqref="B4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20</v>
      </c>
    </row>
    <row r="2" spans="1:9" ht="18" x14ac:dyDescent="0.2">
      <c r="B2" s="1" t="s">
        <v>18</v>
      </c>
    </row>
    <row r="3" spans="1:9" ht="16" customHeight="1" x14ac:dyDescent="0.2">
      <c r="A3" s="2" t="s">
        <v>30</v>
      </c>
      <c r="B3" s="1" t="str">
        <f xml:space="preserve"> "doc.: IEEE 802.11-24/2101r" &amp; Parameters!B8</f>
        <v>doc.: IEEE 802.11-24/2101r1</v>
      </c>
    </row>
    <row r="4" spans="1:9" ht="16" customHeight="1" x14ac:dyDescent="0.2">
      <c r="A4" s="2" t="s">
        <v>19</v>
      </c>
      <c r="B4" s="6" t="s">
        <v>84</v>
      </c>
      <c r="F4" s="6"/>
    </row>
    <row r="5" spans="1:9" ht="16" customHeight="1" x14ac:dyDescent="0.2">
      <c r="A5" s="2" t="s">
        <v>29</v>
      </c>
      <c r="B5" s="9" t="s">
        <v>71</v>
      </c>
    </row>
    <row r="6" spans="1:9" s="3" customFormat="1" ht="17" customHeight="1" thickBot="1" x14ac:dyDescent="0.25"/>
    <row r="7" spans="1:9" ht="18" x14ac:dyDescent="0.2">
      <c r="A7" s="2" t="s">
        <v>22</v>
      </c>
      <c r="B7" s="8" t="s">
        <v>85</v>
      </c>
    </row>
    <row r="8" spans="1:9" x14ac:dyDescent="0.2">
      <c r="A8" s="2" t="s">
        <v>31</v>
      </c>
      <c r="B8" s="7" t="str">
        <f>Parameters!$B$9</f>
        <v>2025-01-11</v>
      </c>
    </row>
    <row r="9" spans="1:9" x14ac:dyDescent="0.2">
      <c r="A9" s="2" t="s">
        <v>23</v>
      </c>
      <c r="B9" s="7" t="s">
        <v>28</v>
      </c>
      <c r="C9" s="7"/>
      <c r="D9" s="7" t="s">
        <v>53</v>
      </c>
      <c r="E9" s="7"/>
      <c r="F9" s="7"/>
      <c r="G9" s="7"/>
      <c r="I9" s="7"/>
    </row>
    <row r="10" spans="1:9" x14ac:dyDescent="0.2">
      <c r="B10" s="7" t="s">
        <v>32</v>
      </c>
      <c r="C10" s="7"/>
      <c r="D10" s="7" t="s">
        <v>70</v>
      </c>
      <c r="E10" s="7"/>
      <c r="F10" s="7"/>
      <c r="G10" s="7"/>
      <c r="I10" s="7"/>
    </row>
    <row r="11" spans="1:9" x14ac:dyDescent="0.2">
      <c r="B11" s="7" t="s">
        <v>24</v>
      </c>
      <c r="C11" s="7"/>
      <c r="D11" s="7" t="s">
        <v>54</v>
      </c>
      <c r="E11" s="7"/>
      <c r="F11" s="7"/>
      <c r="G11" s="7"/>
      <c r="I11" s="7"/>
    </row>
    <row r="12" spans="1:9" x14ac:dyDescent="0.2">
      <c r="B12" s="7" t="s">
        <v>25</v>
      </c>
      <c r="C12" s="7"/>
      <c r="D12" s="7"/>
      <c r="E12" s="7"/>
      <c r="F12" s="7"/>
      <c r="G12" s="7"/>
      <c r="I12" s="7"/>
    </row>
    <row r="13" spans="1:9" x14ac:dyDescent="0.2">
      <c r="B13" s="7" t="s">
        <v>26</v>
      </c>
      <c r="C13" s="7"/>
      <c r="D13" s="7"/>
      <c r="E13" s="7"/>
      <c r="F13" s="7"/>
      <c r="G13" s="7"/>
      <c r="I13" s="7"/>
    </row>
    <row r="14" spans="1:9" x14ac:dyDescent="0.2">
      <c r="B14" s="7" t="s">
        <v>27</v>
      </c>
      <c r="C14" s="7"/>
      <c r="D14" s="10" t="s">
        <v>55</v>
      </c>
      <c r="E14" s="7"/>
      <c r="F14" s="7"/>
      <c r="G14" s="7"/>
      <c r="I14" s="7"/>
    </row>
    <row r="15" spans="1:9" x14ac:dyDescent="0.2">
      <c r="B15" s="7"/>
      <c r="C15" s="7"/>
      <c r="D15" s="10"/>
      <c r="E15" s="7"/>
      <c r="F15" s="7"/>
      <c r="G15" s="7"/>
      <c r="H15" s="10"/>
      <c r="I15" s="7"/>
    </row>
    <row r="16" spans="1:9" x14ac:dyDescent="0.2">
      <c r="A16" s="2" t="s">
        <v>21</v>
      </c>
    </row>
    <row r="28" spans="1:5" ht="15.75" customHeight="1" x14ac:dyDescent="0.2">
      <c r="A28" s="5"/>
      <c r="B28" s="58"/>
      <c r="C28" s="58"/>
      <c r="D28" s="58"/>
      <c r="E28" s="58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7"/>
      <c r="C30" s="57"/>
      <c r="D30" s="57"/>
      <c r="E30" s="57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7"/>
      <c r="C32" s="57"/>
      <c r="D32" s="57"/>
      <c r="E32" s="57"/>
    </row>
    <row r="33" spans="2:5" ht="15.75" customHeight="1" x14ac:dyDescent="0.2">
      <c r="B33" s="57"/>
      <c r="C33" s="57"/>
      <c r="D33" s="57"/>
      <c r="E33" s="57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95"/>
  <sheetViews>
    <sheetView tabSelected="1" zoomScale="140" zoomScaleNormal="140" workbookViewId="0">
      <selection activeCell="G70" sqref="G70"/>
    </sheetView>
  </sheetViews>
  <sheetFormatPr baseColWidth="10" defaultColWidth="8.83203125" defaultRowHeight="13" x14ac:dyDescent="0.15"/>
  <cols>
    <col min="1" max="1" width="9.33203125" style="45" customWidth="1"/>
    <col min="2" max="2" width="6.83203125" style="45" customWidth="1"/>
    <col min="3" max="3" width="50.83203125" style="45" customWidth="1"/>
    <col min="4" max="4" width="18.83203125" style="45" customWidth="1"/>
    <col min="5" max="5" width="25.6640625" style="45" customWidth="1"/>
    <col min="6" max="6" width="8.83203125" style="46"/>
    <col min="7" max="7" width="10.83203125" style="47" customWidth="1"/>
    <col min="8" max="8" width="8.83203125" style="46"/>
    <col min="9" max="9" width="12.83203125" style="48" customWidth="1"/>
    <col min="10" max="16384" width="8.83203125" style="16"/>
  </cols>
  <sheetData>
    <row r="1" spans="1:9" ht="25" customHeight="1" x14ac:dyDescent="0.15">
      <c r="A1" s="63" t="str">
        <f>Parameters!B1</f>
        <v>209th EEE 802.11 WIRELESS LOCAL AREA NETWORKS SESSION</v>
      </c>
      <c r="B1" s="64"/>
      <c r="C1" s="64"/>
      <c r="D1" s="64"/>
      <c r="E1" s="64"/>
      <c r="F1" s="64"/>
      <c r="G1" s="64"/>
      <c r="H1" s="64"/>
      <c r="I1" s="64"/>
    </row>
    <row r="2" spans="1:9" ht="25" customHeight="1" x14ac:dyDescent="0.15">
      <c r="A2" s="61" t="s">
        <v>56</v>
      </c>
      <c r="B2" s="62"/>
      <c r="C2" s="62"/>
      <c r="D2" s="62"/>
      <c r="E2" s="62"/>
      <c r="F2" s="62"/>
      <c r="G2" s="62"/>
      <c r="H2" s="62"/>
      <c r="I2" s="62"/>
    </row>
    <row r="3" spans="1:9" ht="25" customHeight="1" x14ac:dyDescent="0.15">
      <c r="A3" s="63" t="str">
        <f>Parameters!B2</f>
        <v>Kobe, Japan</v>
      </c>
      <c r="B3" s="64"/>
      <c r="C3" s="64"/>
      <c r="D3" s="64"/>
      <c r="E3" s="64"/>
      <c r="F3" s="64"/>
      <c r="G3" s="64"/>
      <c r="H3" s="64"/>
      <c r="I3" s="64"/>
    </row>
    <row r="4" spans="1:9" ht="25" customHeight="1" x14ac:dyDescent="0.15">
      <c r="A4" s="65" t="str">
        <f>Parameters!B3</f>
        <v>January 12-17, 2025</v>
      </c>
      <c r="B4" s="64"/>
      <c r="C4" s="64"/>
      <c r="D4" s="64"/>
      <c r="E4" s="64"/>
      <c r="F4" s="64"/>
      <c r="G4" s="64"/>
      <c r="H4" s="64"/>
      <c r="I4" s="64"/>
    </row>
    <row r="5" spans="1:9" ht="18" customHeight="1" x14ac:dyDescent="0.15">
      <c r="A5" s="59" t="s">
        <v>57</v>
      </c>
      <c r="B5" s="60"/>
      <c r="C5" s="60"/>
      <c r="D5" s="60"/>
      <c r="E5" s="60"/>
      <c r="F5" s="60"/>
      <c r="G5" s="60"/>
      <c r="H5" s="60"/>
      <c r="I5" s="60"/>
    </row>
    <row r="6" spans="1:9" ht="18" customHeight="1" x14ac:dyDescent="0.15">
      <c r="A6" s="59" t="s">
        <v>78</v>
      </c>
      <c r="B6" s="60"/>
      <c r="C6" s="60"/>
      <c r="D6" s="60"/>
      <c r="E6" s="60"/>
      <c r="F6" s="60"/>
      <c r="G6" s="60"/>
      <c r="H6" s="60"/>
      <c r="I6" s="60"/>
    </row>
    <row r="7" spans="1:9" ht="18" customHeight="1" x14ac:dyDescent="0.15">
      <c r="A7" s="59" t="s">
        <v>58</v>
      </c>
      <c r="B7" s="60"/>
      <c r="C7" s="60"/>
      <c r="D7" s="60"/>
      <c r="E7" s="60"/>
      <c r="F7" s="60"/>
      <c r="G7" s="60"/>
      <c r="H7" s="60"/>
      <c r="I7" s="60"/>
    </row>
    <row r="8" spans="1:9" ht="18" customHeight="1" x14ac:dyDescent="0.15">
      <c r="A8" s="68"/>
      <c r="B8" s="60"/>
      <c r="C8" s="60"/>
      <c r="D8" s="60"/>
      <c r="E8" s="60"/>
      <c r="F8" s="60"/>
      <c r="G8" s="60"/>
      <c r="H8" s="60"/>
      <c r="I8" s="60"/>
    </row>
    <row r="9" spans="1:9" ht="18" customHeight="1" x14ac:dyDescent="0.15">
      <c r="A9" s="59"/>
      <c r="B9" s="68"/>
      <c r="C9" s="68"/>
      <c r="D9" s="68"/>
      <c r="E9" s="68"/>
      <c r="F9" s="68"/>
      <c r="G9" s="68"/>
      <c r="H9" s="68"/>
      <c r="I9" s="68"/>
    </row>
    <row r="10" spans="1:9" ht="30" customHeight="1" x14ac:dyDescent="0.15">
      <c r="A10" s="69" t="str">
        <f>"Agenda R" &amp; Parameters!$B$8</f>
        <v>Agenda R1</v>
      </c>
      <c r="B10" s="70"/>
      <c r="C10" s="70"/>
      <c r="D10" s="70"/>
      <c r="E10" s="70"/>
      <c r="F10" s="70"/>
      <c r="G10" s="70"/>
      <c r="H10" s="70"/>
      <c r="I10" s="70"/>
    </row>
    <row r="11" spans="1:9" ht="30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30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30" customHeight="1" x14ac:dyDescent="0.15">
      <c r="A13" s="67" t="s">
        <v>50</v>
      </c>
      <c r="B13" s="67"/>
      <c r="C13" s="67"/>
      <c r="D13" s="67"/>
      <c r="E13" s="67"/>
      <c r="F13" s="67"/>
      <c r="G13" s="67"/>
      <c r="H13" s="67"/>
      <c r="I13" s="67"/>
    </row>
    <row r="15" spans="1:9" ht="16" x14ac:dyDescent="0.15">
      <c r="A15" s="21"/>
      <c r="B15" s="22"/>
      <c r="C15" s="22"/>
      <c r="D15" s="22"/>
      <c r="E15" s="22"/>
      <c r="F15" s="23"/>
      <c r="G15" s="24"/>
      <c r="H15" s="23"/>
      <c r="I15" s="25"/>
    </row>
    <row r="16" spans="1:9" ht="16" x14ac:dyDescent="0.15">
      <c r="A16" s="21"/>
      <c r="B16" s="22"/>
      <c r="C16" s="22"/>
      <c r="D16" s="22"/>
      <c r="E16" s="22"/>
      <c r="F16" s="23"/>
      <c r="G16" s="24"/>
      <c r="H16" s="23"/>
      <c r="I16" s="25"/>
    </row>
    <row r="17" spans="1:10" ht="16" x14ac:dyDescent="0.15">
      <c r="A17" s="66" t="s">
        <v>86</v>
      </c>
      <c r="B17" s="66"/>
      <c r="C17" s="66"/>
      <c r="D17" s="66"/>
      <c r="E17" s="66"/>
      <c r="F17" s="66"/>
      <c r="G17" s="66"/>
      <c r="H17" s="66"/>
      <c r="I17" s="66"/>
    </row>
    <row r="18" spans="1:10" s="30" customFormat="1" ht="34" x14ac:dyDescent="0.15">
      <c r="A18" s="26" t="s">
        <v>8</v>
      </c>
      <c r="B18" s="26" t="s">
        <v>9</v>
      </c>
      <c r="C18" s="26" t="s">
        <v>10</v>
      </c>
      <c r="D18" s="26" t="s">
        <v>11</v>
      </c>
      <c r="E18" s="26" t="s">
        <v>12</v>
      </c>
      <c r="F18" s="27" t="s">
        <v>13</v>
      </c>
      <c r="G18" s="28" t="s">
        <v>14</v>
      </c>
      <c r="H18" s="27" t="s">
        <v>15</v>
      </c>
      <c r="I18" s="29" t="s">
        <v>16</v>
      </c>
    </row>
    <row r="19" spans="1:10" ht="17" x14ac:dyDescent="0.15">
      <c r="A19" s="31">
        <v>1</v>
      </c>
      <c r="B19" s="32"/>
      <c r="C19" s="32" t="s">
        <v>2</v>
      </c>
      <c r="D19" s="32"/>
      <c r="E19" s="32"/>
      <c r="F19" s="33">
        <v>0.66666666666666663</v>
      </c>
      <c r="G19" s="34">
        <v>0</v>
      </c>
      <c r="H19" s="33">
        <f>F19+TIME(0,G19,0)</f>
        <v>0.66666666666666663</v>
      </c>
      <c r="I19" s="35"/>
    </row>
    <row r="20" spans="1:10" ht="16" x14ac:dyDescent="0.15">
      <c r="A20" s="36"/>
      <c r="B20" s="22"/>
      <c r="C20" s="22"/>
      <c r="D20" s="22"/>
      <c r="E20" s="22"/>
      <c r="F20" s="23"/>
      <c r="G20" s="24"/>
      <c r="H20" s="23"/>
      <c r="I20" s="25"/>
    </row>
    <row r="21" spans="1:10" ht="17" x14ac:dyDescent="0.15">
      <c r="A21" s="37">
        <f>A19+0.01</f>
        <v>1.01</v>
      </c>
      <c r="B21" s="38"/>
      <c r="C21" s="38" t="s">
        <v>3</v>
      </c>
      <c r="D21" s="39"/>
      <c r="E21" s="38" t="s">
        <v>4</v>
      </c>
      <c r="F21" s="40">
        <f>H19</f>
        <v>0.66666666666666663</v>
      </c>
      <c r="G21" s="41">
        <v>1</v>
      </c>
      <c r="H21" s="40">
        <f>F21+TIME(0,G21,0)</f>
        <v>0.66736111111111107</v>
      </c>
      <c r="I21" s="42"/>
    </row>
    <row r="22" spans="1:10" ht="16" x14ac:dyDescent="0.15">
      <c r="A22" s="36"/>
      <c r="B22" s="22"/>
      <c r="C22" s="22"/>
      <c r="D22" s="22"/>
      <c r="E22" s="22"/>
      <c r="F22" s="23"/>
      <c r="G22" s="24"/>
      <c r="H22" s="23"/>
      <c r="I22" s="25"/>
    </row>
    <row r="23" spans="1:10" ht="17" x14ac:dyDescent="0.15">
      <c r="A23" s="37">
        <f>A21+0.01</f>
        <v>1.02</v>
      </c>
      <c r="B23" s="38" t="s">
        <v>42</v>
      </c>
      <c r="C23" s="38" t="s">
        <v>59</v>
      </c>
      <c r="D23" s="38"/>
      <c r="E23" s="38" t="s">
        <v>4</v>
      </c>
      <c r="F23" s="40">
        <f>H21</f>
        <v>0.66736111111111107</v>
      </c>
      <c r="G23" s="41">
        <v>1</v>
      </c>
      <c r="H23" s="40">
        <f>F23+TIME(0,G23,0)</f>
        <v>0.66805555555555551</v>
      </c>
      <c r="I23" s="42"/>
    </row>
    <row r="24" spans="1:10" ht="16" x14ac:dyDescent="0.15">
      <c r="A24" s="36"/>
      <c r="B24" s="22"/>
      <c r="C24" s="22"/>
      <c r="D24" s="22"/>
      <c r="E24" s="22"/>
      <c r="F24" s="23"/>
      <c r="G24" s="24"/>
      <c r="H24" s="23"/>
      <c r="I24" s="25"/>
    </row>
    <row r="25" spans="1:10" ht="17" x14ac:dyDescent="0.15">
      <c r="A25" s="37">
        <f>A23+0.01</f>
        <v>1.03</v>
      </c>
      <c r="B25" s="38" t="s">
        <v>43</v>
      </c>
      <c r="C25" s="38" t="s">
        <v>5</v>
      </c>
      <c r="D25" s="39" t="str">
        <f>Parameters!$B$13</f>
        <v>11-24/2103</v>
      </c>
      <c r="E25" s="38" t="s">
        <v>4</v>
      </c>
      <c r="F25" s="40">
        <f>H23</f>
        <v>0.66805555555555551</v>
      </c>
      <c r="G25" s="41">
        <v>3</v>
      </c>
      <c r="H25" s="40">
        <f>F25+TIME(0,G25,0)</f>
        <v>0.67013888888888884</v>
      </c>
      <c r="I25" s="42"/>
    </row>
    <row r="26" spans="1:10" ht="16" x14ac:dyDescent="0.15">
      <c r="A26" s="36"/>
      <c r="B26" s="22"/>
      <c r="C26" s="22"/>
      <c r="D26" s="43"/>
      <c r="E26" s="22"/>
      <c r="F26" s="23"/>
      <c r="G26" s="24"/>
      <c r="H26" s="23"/>
      <c r="I26" s="25"/>
    </row>
    <row r="27" spans="1:10" ht="34" x14ac:dyDescent="0.15">
      <c r="A27" s="37">
        <f>A25+0.01</f>
        <v>1.04</v>
      </c>
      <c r="B27" s="38" t="s">
        <v>43</v>
      </c>
      <c r="C27" s="38" t="s">
        <v>60</v>
      </c>
      <c r="D27" s="39" t="str">
        <f>Parameters!$B$13</f>
        <v>11-24/2103</v>
      </c>
      <c r="E27" s="38" t="s">
        <v>4</v>
      </c>
      <c r="F27" s="40">
        <f>H25</f>
        <v>0.67013888888888884</v>
      </c>
      <c r="G27" s="41">
        <v>0</v>
      </c>
      <c r="H27" s="40">
        <f>F27+TIME(0,G27,0)</f>
        <v>0.67013888888888884</v>
      </c>
      <c r="I27" s="42"/>
    </row>
    <row r="28" spans="1:10" ht="95" customHeight="1" x14ac:dyDescent="0.15">
      <c r="A28" s="36"/>
      <c r="B28" s="22"/>
      <c r="C28" s="44" t="str">
        <f xml:space="preserve"> "Approve the Coex SC minutes contained in " &amp; Parameters!B15 &amp; "."</f>
        <v>Approve the Coex SC minutes contained in 11-24/1784r0.</v>
      </c>
      <c r="D28" s="22"/>
      <c r="E28" s="22"/>
      <c r="F28" s="23"/>
      <c r="G28" s="24"/>
      <c r="H28" s="23"/>
      <c r="I28" s="25"/>
      <c r="J28" s="30"/>
    </row>
    <row r="29" spans="1:10" ht="16" x14ac:dyDescent="0.15">
      <c r="A29" s="37">
        <f>A27+0.01</f>
        <v>1.05</v>
      </c>
      <c r="B29" s="38"/>
      <c r="C29" s="38"/>
      <c r="D29" s="38"/>
      <c r="E29" s="38"/>
      <c r="F29" s="40">
        <f>H27</f>
        <v>0.67013888888888884</v>
      </c>
      <c r="G29" s="41">
        <v>0</v>
      </c>
      <c r="H29" s="40">
        <f>F29+TIME(0,G29,0)</f>
        <v>0.67013888888888884</v>
      </c>
      <c r="I29" s="42"/>
    </row>
    <row r="30" spans="1:10" ht="16" x14ac:dyDescent="0.15">
      <c r="A30" s="36"/>
      <c r="B30" s="22"/>
      <c r="C30" s="22"/>
      <c r="D30" s="22"/>
      <c r="E30" s="22"/>
      <c r="F30" s="23"/>
      <c r="G30" s="24"/>
      <c r="H30" s="23"/>
      <c r="I30" s="25"/>
    </row>
    <row r="31" spans="1:10" ht="16" x14ac:dyDescent="0.15">
      <c r="A31" s="37">
        <f>A29+0.01</f>
        <v>1.06</v>
      </c>
      <c r="B31" s="38"/>
      <c r="C31" s="38"/>
      <c r="D31" s="38"/>
      <c r="E31" s="38"/>
      <c r="F31" s="40">
        <f>H29</f>
        <v>0.67013888888888884</v>
      </c>
      <c r="G31" s="41">
        <v>0</v>
      </c>
      <c r="H31" s="40">
        <f>F31+TIME(0,G31,0)</f>
        <v>0.67013888888888884</v>
      </c>
      <c r="I31" s="42"/>
    </row>
    <row r="32" spans="1:10" ht="16" x14ac:dyDescent="0.15">
      <c r="A32" s="36"/>
      <c r="B32" s="22"/>
      <c r="C32" s="22"/>
      <c r="D32" s="22"/>
      <c r="E32" s="22"/>
      <c r="F32" s="23"/>
      <c r="G32" s="24"/>
      <c r="H32" s="23"/>
      <c r="I32" s="25"/>
    </row>
    <row r="33" spans="1:9" ht="17" x14ac:dyDescent="0.15">
      <c r="A33" s="31">
        <f>1+A19</f>
        <v>2</v>
      </c>
      <c r="B33" s="32"/>
      <c r="C33" s="32" t="s">
        <v>6</v>
      </c>
      <c r="D33" s="32"/>
      <c r="E33" s="32"/>
      <c r="F33" s="33">
        <f>H31</f>
        <v>0.67013888888888884</v>
      </c>
      <c r="G33" s="34">
        <v>0</v>
      </c>
      <c r="H33" s="33">
        <f>F33+TIME(0,G33,0)</f>
        <v>0.67013888888888884</v>
      </c>
      <c r="I33" s="35"/>
    </row>
    <row r="34" spans="1:9" ht="16" x14ac:dyDescent="0.15">
      <c r="A34" s="36"/>
      <c r="B34" s="22"/>
      <c r="C34" s="22"/>
      <c r="D34" s="22"/>
      <c r="E34" s="22"/>
      <c r="F34" s="23"/>
      <c r="G34" s="24"/>
      <c r="H34" s="23"/>
      <c r="I34" s="25"/>
    </row>
    <row r="35" spans="1:9" ht="17" x14ac:dyDescent="0.15">
      <c r="A35" s="37">
        <f>A33+0.01</f>
        <v>2.0099999999999998</v>
      </c>
      <c r="B35" s="38" t="s">
        <v>42</v>
      </c>
      <c r="C35" s="38" t="s">
        <v>61</v>
      </c>
      <c r="D35" s="39" t="str">
        <f>Parameters!B12</f>
        <v>11-23/0448r1</v>
      </c>
      <c r="E35" s="38" t="s">
        <v>4</v>
      </c>
      <c r="F35" s="40">
        <f>H33</f>
        <v>0.67013888888888884</v>
      </c>
      <c r="G35" s="41">
        <v>3</v>
      </c>
      <c r="H35" s="40">
        <f>F35+TIME(0,G35,0)</f>
        <v>0.67222222222222217</v>
      </c>
      <c r="I35" s="42"/>
    </row>
    <row r="36" spans="1:9" ht="136" x14ac:dyDescent="0.15">
      <c r="A36" s="36"/>
      <c r="B36" s="22"/>
      <c r="C36" s="22" t="s">
        <v>62</v>
      </c>
      <c r="D36" s="22"/>
      <c r="E36" s="22"/>
      <c r="F36" s="23"/>
      <c r="G36" s="24"/>
      <c r="H36" s="23"/>
      <c r="I36" s="25"/>
    </row>
    <row r="37" spans="1:9" ht="34" x14ac:dyDescent="0.15">
      <c r="A37" s="37">
        <f>A35+0.01</f>
        <v>2.0199999999999996</v>
      </c>
      <c r="B37" s="38" t="s">
        <v>51</v>
      </c>
      <c r="C37" s="38" t="s">
        <v>64</v>
      </c>
      <c r="D37" s="39" t="str">
        <f>Parameters!$B$13</f>
        <v>11-24/2103</v>
      </c>
      <c r="E37" s="38" t="s">
        <v>4</v>
      </c>
      <c r="F37" s="40">
        <f>H35</f>
        <v>0.67222222222222217</v>
      </c>
      <c r="G37" s="41">
        <v>1</v>
      </c>
      <c r="H37" s="40">
        <f>F37+TIME(0,G37,0)</f>
        <v>0.67291666666666661</v>
      </c>
      <c r="I37" s="42"/>
    </row>
    <row r="38" spans="1:9" ht="16" x14ac:dyDescent="0.15">
      <c r="A38" s="36"/>
      <c r="B38" s="22"/>
      <c r="C38" s="22"/>
      <c r="D38" s="22"/>
      <c r="E38" s="22"/>
      <c r="F38" s="23"/>
      <c r="G38" s="24"/>
      <c r="H38" s="23"/>
      <c r="I38" s="25"/>
    </row>
    <row r="39" spans="1:9" ht="16" x14ac:dyDescent="0.15">
      <c r="A39" s="37">
        <f>A37+0.01</f>
        <v>2.0299999999999994</v>
      </c>
      <c r="B39" s="38"/>
      <c r="C39" s="38"/>
      <c r="D39" s="39"/>
      <c r="E39" s="38"/>
      <c r="F39" s="40">
        <f>H37</f>
        <v>0.67291666666666661</v>
      </c>
      <c r="G39" s="41">
        <v>0</v>
      </c>
      <c r="H39" s="40">
        <f>F39+TIME(0,G39,0)</f>
        <v>0.67291666666666661</v>
      </c>
      <c r="I39" s="42"/>
    </row>
    <row r="40" spans="1:9" ht="16" x14ac:dyDescent="0.15">
      <c r="A40" s="36"/>
      <c r="B40" s="22"/>
      <c r="C40" s="22"/>
      <c r="D40" s="22"/>
      <c r="E40" s="22"/>
      <c r="F40" s="23"/>
      <c r="G40" s="24"/>
      <c r="H40" s="23"/>
      <c r="I40" s="25"/>
    </row>
    <row r="41" spans="1:9" ht="16" x14ac:dyDescent="0.15">
      <c r="A41" s="37">
        <f>A39+0.01</f>
        <v>2.0399999999999991</v>
      </c>
      <c r="B41" s="38"/>
      <c r="C41" s="38"/>
      <c r="D41" s="38"/>
      <c r="E41" s="38"/>
      <c r="F41" s="40">
        <f>H39</f>
        <v>0.67291666666666661</v>
      </c>
      <c r="G41" s="41">
        <v>0</v>
      </c>
      <c r="H41" s="40">
        <f>F41+TIME(0,G41,0)</f>
        <v>0.67291666666666661</v>
      </c>
      <c r="I41" s="42"/>
    </row>
    <row r="42" spans="1:9" ht="16" x14ac:dyDescent="0.15">
      <c r="A42" s="21"/>
      <c r="B42" s="22"/>
      <c r="C42" s="22"/>
      <c r="D42" s="22"/>
      <c r="E42" s="22"/>
      <c r="F42" s="23"/>
      <c r="G42" s="24"/>
      <c r="H42" s="23"/>
      <c r="I42" s="25"/>
    </row>
    <row r="43" spans="1:9" ht="17" x14ac:dyDescent="0.15">
      <c r="A43" s="31">
        <f>A33+1</f>
        <v>3</v>
      </c>
      <c r="B43" s="32"/>
      <c r="C43" s="32" t="s">
        <v>72</v>
      </c>
      <c r="D43" s="32"/>
      <c r="E43" s="32"/>
      <c r="F43" s="33">
        <f>H41</f>
        <v>0.67291666666666661</v>
      </c>
      <c r="G43" s="34">
        <v>0</v>
      </c>
      <c r="H43" s="33">
        <f>F43+TIME(0,G43,0)</f>
        <v>0.67291666666666661</v>
      </c>
      <c r="I43" s="35"/>
    </row>
    <row r="44" spans="1:9" ht="16" x14ac:dyDescent="0.15">
      <c r="A44" s="36"/>
      <c r="B44" s="22"/>
      <c r="C44" s="22"/>
      <c r="D44" s="22"/>
      <c r="E44" s="22"/>
      <c r="F44" s="23"/>
      <c r="G44" s="24"/>
      <c r="H44" s="23"/>
      <c r="I44" s="25"/>
    </row>
    <row r="45" spans="1:9" ht="17" x14ac:dyDescent="0.15">
      <c r="A45" s="37">
        <f>A43+0.01</f>
        <v>3.01</v>
      </c>
      <c r="B45" s="38" t="s">
        <v>51</v>
      </c>
      <c r="C45" s="38" t="s">
        <v>73</v>
      </c>
      <c r="D45" s="39" t="str">
        <f>Parameters!$B$13</f>
        <v>11-24/2103</v>
      </c>
      <c r="E45" s="38" t="s">
        <v>52</v>
      </c>
      <c r="F45" s="40">
        <f>H43</f>
        <v>0.67291666666666661</v>
      </c>
      <c r="G45" s="41">
        <v>1</v>
      </c>
      <c r="H45" s="40">
        <f>F45+TIME(0,G45,0)</f>
        <v>0.67361111111111105</v>
      </c>
      <c r="I45" s="42"/>
    </row>
    <row r="46" spans="1:9" ht="16" x14ac:dyDescent="0.15">
      <c r="A46" s="36"/>
      <c r="B46" s="22"/>
      <c r="C46" s="22"/>
      <c r="D46" s="22"/>
      <c r="E46" s="22"/>
      <c r="F46" s="23"/>
      <c r="G46" s="24"/>
      <c r="H46" s="23"/>
      <c r="I46" s="25"/>
    </row>
    <row r="47" spans="1:9" ht="17" x14ac:dyDescent="0.15">
      <c r="A47" s="37">
        <f>A45+0.01</f>
        <v>3.0199999999999996</v>
      </c>
      <c r="B47" s="38" t="s">
        <v>51</v>
      </c>
      <c r="C47" s="38" t="s">
        <v>68</v>
      </c>
      <c r="D47" s="39" t="str">
        <f>Parameters!$B$13</f>
        <v>11-24/2103</v>
      </c>
      <c r="E47" s="38" t="s">
        <v>4</v>
      </c>
      <c r="F47" s="40">
        <f>H45</f>
        <v>0.67361111111111105</v>
      </c>
      <c r="G47" s="41">
        <v>1</v>
      </c>
      <c r="H47" s="40">
        <f>F47+TIME(0,G47,0)</f>
        <v>0.67430555555555549</v>
      </c>
      <c r="I47" s="42"/>
    </row>
    <row r="48" spans="1:9" ht="16" x14ac:dyDescent="0.15">
      <c r="A48" s="21"/>
      <c r="B48" s="22"/>
      <c r="C48" s="22"/>
      <c r="D48" s="22"/>
      <c r="E48" s="22"/>
      <c r="F48" s="23"/>
      <c r="G48" s="24"/>
      <c r="H48" s="23"/>
      <c r="I48" s="25"/>
    </row>
    <row r="49" spans="1:10" ht="17" x14ac:dyDescent="0.15">
      <c r="A49" s="31">
        <f>A43+1</f>
        <v>4</v>
      </c>
      <c r="B49" s="32"/>
      <c r="C49" s="32" t="s">
        <v>66</v>
      </c>
      <c r="D49" s="32"/>
      <c r="E49" s="32" t="s">
        <v>4</v>
      </c>
      <c r="F49" s="33">
        <f>H47</f>
        <v>0.67430555555555549</v>
      </c>
      <c r="G49" s="34">
        <v>0</v>
      </c>
      <c r="H49" s="33">
        <f>F49+TIME(0,G49,0)</f>
        <v>0.67430555555555549</v>
      </c>
      <c r="I49" s="35"/>
    </row>
    <row r="50" spans="1:10" ht="16" x14ac:dyDescent="0.15">
      <c r="A50" s="36"/>
      <c r="B50" s="22"/>
      <c r="C50" s="22"/>
      <c r="D50" s="22"/>
      <c r="E50" s="22"/>
      <c r="F50" s="23"/>
      <c r="G50" s="24"/>
      <c r="H50" s="23"/>
      <c r="I50" s="25"/>
    </row>
    <row r="51" spans="1:10" ht="17" x14ac:dyDescent="0.15">
      <c r="A51" s="37">
        <f>0.01+A49</f>
        <v>4.01</v>
      </c>
      <c r="B51" s="38" t="s">
        <v>44</v>
      </c>
      <c r="C51" s="38" t="s">
        <v>79</v>
      </c>
      <c r="D51" s="38" t="s">
        <v>88</v>
      </c>
      <c r="E51" s="38" t="s">
        <v>74</v>
      </c>
      <c r="F51" s="40">
        <f>H49</f>
        <v>0.67430555555555549</v>
      </c>
      <c r="G51" s="41">
        <v>15</v>
      </c>
      <c r="H51" s="40">
        <f>F51+TIME(0,G51,0)</f>
        <v>0.68472222222222212</v>
      </c>
      <c r="I51" s="42" t="s">
        <v>89</v>
      </c>
      <c r="J51" s="30"/>
    </row>
    <row r="52" spans="1:10" ht="16" x14ac:dyDescent="0.2">
      <c r="A52" s="36"/>
      <c r="B52" s="22"/>
      <c r="C52" s="54"/>
      <c r="D52" s="54"/>
      <c r="E52" s="54"/>
      <c r="F52" s="23"/>
      <c r="G52" s="24"/>
      <c r="H52" s="23"/>
      <c r="I52" s="25"/>
    </row>
    <row r="53" spans="1:10" ht="17" x14ac:dyDescent="0.15">
      <c r="A53" s="37">
        <f>A51+0.01</f>
        <v>4.0199999999999996</v>
      </c>
      <c r="B53" s="38" t="s">
        <v>65</v>
      </c>
      <c r="C53" s="38" t="s">
        <v>77</v>
      </c>
      <c r="D53" s="38" t="s">
        <v>90</v>
      </c>
      <c r="E53" s="38" t="s">
        <v>76</v>
      </c>
      <c r="F53" s="40">
        <f>H51</f>
        <v>0.68472222222222212</v>
      </c>
      <c r="G53" s="41">
        <v>15</v>
      </c>
      <c r="H53" s="40">
        <f>F53+TIME(0,G53,0)</f>
        <v>0.69513888888888875</v>
      </c>
      <c r="I53" s="42" t="s">
        <v>89</v>
      </c>
      <c r="J53" s="30"/>
    </row>
    <row r="54" spans="1:10" ht="16" x14ac:dyDescent="0.15">
      <c r="A54" s="36"/>
      <c r="B54" s="22"/>
      <c r="C54" s="22"/>
      <c r="D54" s="22"/>
      <c r="E54" s="22"/>
      <c r="F54" s="23"/>
      <c r="G54" s="24"/>
      <c r="H54" s="23"/>
      <c r="I54" s="25"/>
    </row>
    <row r="55" spans="1:10" ht="43" customHeight="1" x14ac:dyDescent="0.15">
      <c r="A55" s="37">
        <f>A53+0.01</f>
        <v>4.0299999999999994</v>
      </c>
      <c r="B55" s="38" t="s">
        <v>65</v>
      </c>
      <c r="C55" s="38"/>
      <c r="D55" s="38"/>
      <c r="E55" s="38"/>
      <c r="F55" s="40">
        <f>H53</f>
        <v>0.69513888888888875</v>
      </c>
      <c r="G55" s="41">
        <v>0</v>
      </c>
      <c r="H55" s="40">
        <f>F55+TIME(0,G55,0)</f>
        <v>0.69513888888888875</v>
      </c>
      <c r="I55" s="42"/>
      <c r="J55" s="30"/>
    </row>
    <row r="56" spans="1:10" ht="16" x14ac:dyDescent="0.15">
      <c r="A56" s="36"/>
      <c r="B56" s="22"/>
      <c r="C56" s="22"/>
      <c r="D56" s="22"/>
      <c r="E56" s="22"/>
      <c r="F56" s="23"/>
      <c r="G56" s="24"/>
      <c r="H56" s="23"/>
      <c r="I56" s="25"/>
    </row>
    <row r="57" spans="1:10" ht="23" customHeight="1" x14ac:dyDescent="0.15">
      <c r="A57" s="37">
        <f>A55+0.01</f>
        <v>4.0399999999999991</v>
      </c>
      <c r="B57" s="38" t="s">
        <v>65</v>
      </c>
      <c r="C57" s="38"/>
      <c r="D57" s="38"/>
      <c r="E57" s="38"/>
      <c r="F57" s="40">
        <f>H55</f>
        <v>0.69513888888888875</v>
      </c>
      <c r="G57" s="41">
        <v>0</v>
      </c>
      <c r="H57" s="40">
        <f>F57+TIME(0,G57,0)</f>
        <v>0.69513888888888875</v>
      </c>
      <c r="I57" s="42"/>
      <c r="J57" s="30"/>
    </row>
    <row r="58" spans="1:10" ht="16" x14ac:dyDescent="0.15">
      <c r="A58" s="36"/>
      <c r="B58" s="22"/>
      <c r="C58" s="22"/>
      <c r="D58" s="22"/>
      <c r="E58" s="22"/>
      <c r="F58" s="23"/>
      <c r="G58" s="24"/>
      <c r="H58" s="23"/>
      <c r="I58" s="25"/>
    </row>
    <row r="59" spans="1:10" ht="17" x14ac:dyDescent="0.15">
      <c r="A59" s="37">
        <f>A57+0.01</f>
        <v>4.0499999999999989</v>
      </c>
      <c r="B59" s="38" t="s">
        <v>65</v>
      </c>
      <c r="C59" s="38"/>
      <c r="D59" s="38"/>
      <c r="E59" s="38"/>
      <c r="F59" s="40">
        <f>H57</f>
        <v>0.69513888888888875</v>
      </c>
      <c r="G59" s="41">
        <v>0</v>
      </c>
      <c r="H59" s="40">
        <f>F59+TIME(0,G59,0)</f>
        <v>0.69513888888888875</v>
      </c>
      <c r="I59" s="42"/>
    </row>
    <row r="60" spans="1:10" ht="16" x14ac:dyDescent="0.15">
      <c r="A60" s="36"/>
      <c r="B60" s="22"/>
      <c r="C60" s="22"/>
      <c r="D60" s="22"/>
      <c r="E60" s="22"/>
      <c r="F60" s="23"/>
      <c r="G60" s="24"/>
      <c r="H60" s="23"/>
      <c r="I60" s="25"/>
    </row>
    <row r="61" spans="1:10" ht="16" x14ac:dyDescent="0.15">
      <c r="A61" s="37">
        <f>A59+0.01</f>
        <v>4.0599999999999987</v>
      </c>
      <c r="B61" s="38"/>
      <c r="C61" s="38"/>
      <c r="D61" s="38"/>
      <c r="E61" s="38"/>
      <c r="F61" s="40">
        <f>H59</f>
        <v>0.69513888888888875</v>
      </c>
      <c r="G61" s="41">
        <v>0</v>
      </c>
      <c r="H61" s="40">
        <f>F61+TIME(0,G61,0)</f>
        <v>0.69513888888888875</v>
      </c>
      <c r="I61" s="42"/>
    </row>
    <row r="62" spans="1:10" ht="16" x14ac:dyDescent="0.15">
      <c r="A62" s="36"/>
      <c r="B62" s="22"/>
      <c r="C62" s="22"/>
      <c r="D62" s="22"/>
      <c r="E62" s="22"/>
      <c r="F62" s="23"/>
      <c r="G62" s="24"/>
      <c r="H62" s="23"/>
      <c r="I62" s="25"/>
    </row>
    <row r="63" spans="1:10" ht="16" x14ac:dyDescent="0.15">
      <c r="A63" s="37">
        <f>A61+0.01</f>
        <v>4.0699999999999985</v>
      </c>
      <c r="B63" s="38"/>
      <c r="C63" s="38"/>
      <c r="D63" s="38"/>
      <c r="E63" s="38"/>
      <c r="F63" s="40">
        <f>H61</f>
        <v>0.69513888888888875</v>
      </c>
      <c r="G63" s="41">
        <v>0</v>
      </c>
      <c r="H63" s="40">
        <f>F63+TIME(0,G63,0)</f>
        <v>0.69513888888888875</v>
      </c>
      <c r="I63" s="42"/>
    </row>
    <row r="64" spans="1:10" ht="16" x14ac:dyDescent="0.15">
      <c r="A64" s="36"/>
      <c r="B64" s="22"/>
      <c r="C64" s="22"/>
      <c r="D64" s="22"/>
      <c r="E64" s="22"/>
      <c r="F64" s="23"/>
      <c r="G64" s="24"/>
      <c r="H64" s="23"/>
      <c r="I64" s="25"/>
    </row>
    <row r="65" spans="1:9" ht="17" x14ac:dyDescent="0.15">
      <c r="A65" s="31">
        <f>1+A49</f>
        <v>5</v>
      </c>
      <c r="B65" s="32"/>
      <c r="C65" s="32" t="s">
        <v>45</v>
      </c>
      <c r="D65" s="32"/>
      <c r="E65" s="32" t="s">
        <v>4</v>
      </c>
      <c r="F65" s="33">
        <f>H63</f>
        <v>0.69513888888888875</v>
      </c>
      <c r="G65" s="34">
        <v>0</v>
      </c>
      <c r="H65" s="33">
        <f>F65+TIME(0,G65,0)</f>
        <v>0.69513888888888875</v>
      </c>
      <c r="I65" s="35"/>
    </row>
    <row r="66" spans="1:9" ht="16" x14ac:dyDescent="0.15">
      <c r="A66" s="36"/>
      <c r="B66" s="22"/>
      <c r="C66" s="22"/>
      <c r="D66" s="22"/>
      <c r="E66" s="22"/>
      <c r="F66" s="23"/>
      <c r="G66" s="24"/>
      <c r="H66" s="23"/>
      <c r="I66" s="25"/>
    </row>
    <row r="67" spans="1:9" ht="17" x14ac:dyDescent="0.15">
      <c r="A67" s="37">
        <f>A65+0.01</f>
        <v>5.01</v>
      </c>
      <c r="B67" s="38" t="s">
        <v>44</v>
      </c>
      <c r="C67" s="38" t="s">
        <v>67</v>
      </c>
      <c r="D67" s="39" t="str">
        <f>Parameters!$B$13</f>
        <v>11-24/2103</v>
      </c>
      <c r="E67" s="38" t="s">
        <v>4</v>
      </c>
      <c r="F67" s="40">
        <f>H65</f>
        <v>0.69513888888888875</v>
      </c>
      <c r="G67" s="41">
        <v>10</v>
      </c>
      <c r="H67" s="40">
        <f>F67+TIME(0,G67,0)</f>
        <v>0.70208333333333317</v>
      </c>
      <c r="I67" s="42"/>
    </row>
    <row r="68" spans="1:9" ht="16" x14ac:dyDescent="0.15">
      <c r="A68" s="36"/>
      <c r="B68" s="22"/>
      <c r="C68" s="22"/>
      <c r="D68" s="43"/>
      <c r="E68" s="22"/>
      <c r="F68" s="23"/>
      <c r="G68" s="24"/>
      <c r="H68" s="23"/>
      <c r="I68" s="25"/>
    </row>
    <row r="69" spans="1:9" ht="17" x14ac:dyDescent="0.15">
      <c r="A69" s="37">
        <f>A67+0.01</f>
        <v>5.0199999999999996</v>
      </c>
      <c r="B69" s="38" t="s">
        <v>43</v>
      </c>
      <c r="C69" s="38" t="s">
        <v>75</v>
      </c>
      <c r="D69" s="39" t="str">
        <f>Parameters!$B$13</f>
        <v>11-24/2103</v>
      </c>
      <c r="E69" s="38" t="s">
        <v>4</v>
      </c>
      <c r="F69" s="40">
        <f>H67</f>
        <v>0.70208333333333317</v>
      </c>
      <c r="G69" s="41">
        <v>3</v>
      </c>
      <c r="H69" s="40">
        <f>F69+TIME(0,G69,0)</f>
        <v>0.7041666666666665</v>
      </c>
      <c r="I69" s="42"/>
    </row>
    <row r="70" spans="1:9" ht="16" x14ac:dyDescent="0.15">
      <c r="A70" s="36"/>
      <c r="B70" s="22"/>
      <c r="C70" s="22"/>
      <c r="D70" s="43"/>
      <c r="E70" s="22"/>
      <c r="F70" s="23"/>
      <c r="G70" s="24"/>
      <c r="H70" s="23"/>
      <c r="I70" s="25"/>
    </row>
    <row r="71" spans="1:9" ht="17" x14ac:dyDescent="0.15">
      <c r="A71" s="37">
        <f>A69+0.01</f>
        <v>5.0299999999999994</v>
      </c>
      <c r="B71" s="38"/>
      <c r="C71" s="38"/>
      <c r="D71" s="39"/>
      <c r="E71" s="38" t="s">
        <v>4</v>
      </c>
      <c r="F71" s="40">
        <f>H69</f>
        <v>0.7041666666666665</v>
      </c>
      <c r="G71" s="41">
        <v>0</v>
      </c>
      <c r="H71" s="40">
        <f>F71+TIME(0,G71,0)</f>
        <v>0.7041666666666665</v>
      </c>
      <c r="I71" s="42"/>
    </row>
    <row r="72" spans="1:9" x14ac:dyDescent="0.15">
      <c r="D72" s="16"/>
    </row>
    <row r="73" spans="1:9" ht="17" x14ac:dyDescent="0.15">
      <c r="A73" s="37">
        <f>A71+0.01</f>
        <v>5.0399999999999991</v>
      </c>
      <c r="B73" s="38"/>
      <c r="C73" s="38"/>
      <c r="D73" s="39"/>
      <c r="E73" s="38" t="s">
        <v>4</v>
      </c>
      <c r="F73" s="40">
        <f>H71</f>
        <v>0.7041666666666665</v>
      </c>
      <c r="G73" s="41">
        <v>0</v>
      </c>
      <c r="H73" s="40">
        <f>F73+TIME(0,G73,0)</f>
        <v>0.7041666666666665</v>
      </c>
      <c r="I73" s="42"/>
    </row>
    <row r="75" spans="1:9" ht="17" x14ac:dyDescent="0.15">
      <c r="A75" s="37">
        <f>A73+0.01</f>
        <v>5.0499999999999989</v>
      </c>
      <c r="B75" s="38"/>
      <c r="C75" s="38"/>
      <c r="D75" s="38"/>
      <c r="E75" s="38" t="s">
        <v>4</v>
      </c>
      <c r="F75" s="40">
        <f>H73</f>
        <v>0.7041666666666665</v>
      </c>
      <c r="G75" s="41">
        <v>0</v>
      </c>
      <c r="H75" s="40">
        <f>F75+TIME(0,G75,0)</f>
        <v>0.7041666666666665</v>
      </c>
      <c r="I75" s="42"/>
    </row>
    <row r="77" spans="1:9" ht="17" x14ac:dyDescent="0.15">
      <c r="A77" s="37">
        <f>A75+0.01</f>
        <v>5.0599999999999987</v>
      </c>
      <c r="B77" s="38"/>
      <c r="C77" s="38"/>
      <c r="D77" s="38"/>
      <c r="E77" s="38" t="s">
        <v>4</v>
      </c>
      <c r="F77" s="40">
        <f>H75</f>
        <v>0.7041666666666665</v>
      </c>
      <c r="G77" s="41">
        <v>0</v>
      </c>
      <c r="H77" s="40">
        <f>F77+TIME(0,G77,0)</f>
        <v>0.7041666666666665</v>
      </c>
      <c r="I77" s="42"/>
    </row>
    <row r="79" spans="1:9" ht="17" x14ac:dyDescent="0.15">
      <c r="A79" s="31">
        <f>1+A65</f>
        <v>6</v>
      </c>
      <c r="B79" s="32"/>
      <c r="C79" s="32" t="s">
        <v>46</v>
      </c>
      <c r="D79" s="32"/>
      <c r="E79" s="32" t="s">
        <v>4</v>
      </c>
      <c r="F79" s="33">
        <f>H77</f>
        <v>0.7041666666666665</v>
      </c>
      <c r="G79" s="34">
        <v>0</v>
      </c>
      <c r="H79" s="33">
        <f>F79+TIME(0,G79,0)</f>
        <v>0.7041666666666665</v>
      </c>
      <c r="I79" s="35"/>
    </row>
    <row r="80" spans="1:9" ht="16" x14ac:dyDescent="0.15">
      <c r="A80" s="36"/>
      <c r="B80" s="22"/>
      <c r="C80" s="22"/>
      <c r="D80" s="22"/>
      <c r="E80" s="22"/>
      <c r="F80" s="23"/>
      <c r="G80" s="24"/>
      <c r="H80" s="23"/>
      <c r="I80" s="25"/>
    </row>
    <row r="81" spans="1:10" ht="17" x14ac:dyDescent="0.15">
      <c r="A81" s="37">
        <f>A79+0.01</f>
        <v>6.01</v>
      </c>
      <c r="B81" s="38"/>
      <c r="C81" s="38"/>
      <c r="D81" s="49"/>
      <c r="E81" s="38" t="s">
        <v>4</v>
      </c>
      <c r="F81" s="40">
        <f>H79</f>
        <v>0.7041666666666665</v>
      </c>
      <c r="G81" s="41">
        <v>0</v>
      </c>
      <c r="H81" s="40">
        <f>F81+TIME(0,G81,0)</f>
        <v>0.7041666666666665</v>
      </c>
      <c r="I81" s="42"/>
    </row>
    <row r="82" spans="1:10" ht="16" x14ac:dyDescent="0.15">
      <c r="C82" s="22"/>
    </row>
    <row r="83" spans="1:10" ht="17" x14ac:dyDescent="0.15">
      <c r="A83" s="37">
        <f>A81+0.01</f>
        <v>6.02</v>
      </c>
      <c r="B83" s="38"/>
      <c r="C83" s="38"/>
      <c r="D83" s="38"/>
      <c r="E83" s="38" t="s">
        <v>4</v>
      </c>
      <c r="F83" s="40">
        <f>H81</f>
        <v>0.7041666666666665</v>
      </c>
      <c r="G83" s="41">
        <v>0</v>
      </c>
      <c r="H83" s="40">
        <f>F83+TIME(0,G83,0)</f>
        <v>0.7041666666666665</v>
      </c>
      <c r="I83" s="42"/>
    </row>
    <row r="85" spans="1:10" ht="17" x14ac:dyDescent="0.15">
      <c r="A85" s="31">
        <f>1+A79</f>
        <v>7</v>
      </c>
      <c r="B85" s="32"/>
      <c r="C85" s="32" t="s">
        <v>47</v>
      </c>
      <c r="D85" s="32"/>
      <c r="E85" s="32" t="s">
        <v>4</v>
      </c>
      <c r="F85" s="33">
        <f>H83</f>
        <v>0.7041666666666665</v>
      </c>
      <c r="G85" s="34">
        <v>0</v>
      </c>
      <c r="H85" s="33">
        <f>F85+TIME(0,G85,0)</f>
        <v>0.7041666666666665</v>
      </c>
      <c r="I85" s="35"/>
    </row>
    <row r="86" spans="1:10" ht="16" x14ac:dyDescent="0.15">
      <c r="A86" s="36"/>
      <c r="B86" s="22"/>
      <c r="C86" s="22"/>
      <c r="D86" s="22"/>
      <c r="E86" s="22"/>
      <c r="F86" s="23"/>
      <c r="G86" s="24"/>
      <c r="H86" s="23"/>
      <c r="I86" s="25"/>
    </row>
    <row r="87" spans="1:10" ht="17" x14ac:dyDescent="0.15">
      <c r="A87" s="37">
        <f>A85+0.01</f>
        <v>7.01</v>
      </c>
      <c r="B87" s="38" t="s">
        <v>51</v>
      </c>
      <c r="C87" s="38"/>
      <c r="D87" s="39"/>
      <c r="E87" s="38" t="s">
        <v>52</v>
      </c>
      <c r="F87" s="40">
        <f>H85</f>
        <v>0.7041666666666665</v>
      </c>
      <c r="G87" s="41">
        <v>0</v>
      </c>
      <c r="H87" s="40">
        <f>F87+TIME(0,G87,0)</f>
        <v>0.7041666666666665</v>
      </c>
      <c r="I87" s="42"/>
      <c r="J87" s="30"/>
    </row>
    <row r="88" spans="1:10" ht="16" x14ac:dyDescent="0.15">
      <c r="C88" s="22"/>
    </row>
    <row r="89" spans="1:10" ht="17" x14ac:dyDescent="0.15">
      <c r="A89" s="37">
        <f>A87+0.01</f>
        <v>7.02</v>
      </c>
      <c r="B89" s="38"/>
      <c r="C89" s="38"/>
      <c r="D89" s="38"/>
      <c r="E89" s="38" t="s">
        <v>4</v>
      </c>
      <c r="F89" s="40">
        <f>H87</f>
        <v>0.7041666666666665</v>
      </c>
      <c r="G89" s="41">
        <v>0</v>
      </c>
      <c r="H89" s="40">
        <f>F89+TIME(0,G89,0)</f>
        <v>0.7041666666666665</v>
      </c>
      <c r="I89" s="42"/>
    </row>
    <row r="91" spans="1:10" ht="17" x14ac:dyDescent="0.15">
      <c r="A91" s="31">
        <f>1+A85</f>
        <v>8</v>
      </c>
      <c r="B91" s="32"/>
      <c r="C91" s="32" t="s">
        <v>48</v>
      </c>
      <c r="D91" s="32"/>
      <c r="E91" s="32" t="s">
        <v>4</v>
      </c>
      <c r="F91" s="33">
        <f>H89</f>
        <v>0.7041666666666665</v>
      </c>
      <c r="G91" s="34">
        <v>0</v>
      </c>
      <c r="H91" s="33">
        <f>F91+TIME(0,G91,0)</f>
        <v>0.7041666666666665</v>
      </c>
      <c r="I91" s="35"/>
    </row>
    <row r="93" spans="1:10" ht="17" x14ac:dyDescent="0.15">
      <c r="A93" s="37">
        <f>A91+0.01</f>
        <v>8.01</v>
      </c>
      <c r="B93" s="38"/>
      <c r="C93" s="38" t="s">
        <v>49</v>
      </c>
      <c r="D93" s="49"/>
      <c r="E93" s="38" t="s">
        <v>4</v>
      </c>
      <c r="F93" s="40">
        <f>H91</f>
        <v>0.7041666666666665</v>
      </c>
      <c r="G93" s="41">
        <v>0</v>
      </c>
      <c r="H93" s="40">
        <f>F93+TIME(0,G93,0)</f>
        <v>0.7041666666666665</v>
      </c>
      <c r="I93" s="42"/>
    </row>
    <row r="94" spans="1:10" ht="14" x14ac:dyDescent="0.15">
      <c r="A94" s="50"/>
      <c r="B94" s="50"/>
      <c r="C94" s="50" t="s">
        <v>17</v>
      </c>
      <c r="D94" s="50"/>
      <c r="E94" s="50"/>
      <c r="F94" s="51"/>
      <c r="G94" s="52">
        <f>(H94-H93) * 24 * 60</f>
        <v>66.000000000000242</v>
      </c>
      <c r="H94" s="51">
        <v>0.75</v>
      </c>
      <c r="I94" s="53"/>
    </row>
    <row r="95" spans="1:10" ht="16" x14ac:dyDescent="0.15">
      <c r="A95" s="36"/>
      <c r="B95" s="22"/>
      <c r="C95" s="22"/>
      <c r="D95" s="22"/>
      <c r="E95" s="22"/>
      <c r="F95" s="23"/>
      <c r="G95" s="24"/>
      <c r="H95" s="23"/>
      <c r="I95" s="25"/>
    </row>
  </sheetData>
  <mergeCells count="12">
    <mergeCell ref="A7:I7"/>
    <mergeCell ref="A17:I17"/>
    <mergeCell ref="A13:I13"/>
    <mergeCell ref="A9:I9"/>
    <mergeCell ref="A8:I8"/>
    <mergeCell ref="A10:I10"/>
    <mergeCell ref="A6:I6"/>
    <mergeCell ref="A2:I2"/>
    <mergeCell ref="A1:I1"/>
    <mergeCell ref="A3:I3"/>
    <mergeCell ref="A4:I4"/>
    <mergeCell ref="A5:I5"/>
  </mergeCells>
  <phoneticPr fontId="0" type="noConversion"/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topLeftCell="A3"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9.83203125" customWidth="1"/>
    <col min="2" max="2" width="59.5" customWidth="1"/>
  </cols>
  <sheetData>
    <row r="1" spans="1:2" x14ac:dyDescent="0.15">
      <c r="A1" s="11" t="s">
        <v>33</v>
      </c>
      <c r="B1" s="11" t="s">
        <v>80</v>
      </c>
    </row>
    <row r="2" spans="1:2" x14ac:dyDescent="0.15">
      <c r="A2" s="11" t="s">
        <v>34</v>
      </c>
      <c r="B2" s="11" t="s">
        <v>81</v>
      </c>
    </row>
    <row r="3" spans="1:2" ht="14" thickBot="1" x14ac:dyDescent="0.2">
      <c r="A3" s="11" t="s">
        <v>35</v>
      </c>
      <c r="B3" s="11" t="s">
        <v>82</v>
      </c>
    </row>
    <row r="4" spans="1:2" x14ac:dyDescent="0.15">
      <c r="A4" t="s">
        <v>36</v>
      </c>
      <c r="B4" s="12">
        <v>45669</v>
      </c>
    </row>
    <row r="5" spans="1:2" x14ac:dyDescent="0.15">
      <c r="A5" s="11" t="s">
        <v>37</v>
      </c>
      <c r="B5" s="13">
        <f>B4+1</f>
        <v>45670</v>
      </c>
    </row>
    <row r="6" spans="1:2" ht="14" thickBot="1" x14ac:dyDescent="0.2">
      <c r="A6" t="s">
        <v>38</v>
      </c>
      <c r="B6" s="14">
        <v>6</v>
      </c>
    </row>
    <row r="7" spans="1:2" x14ac:dyDescent="0.15">
      <c r="A7" t="s">
        <v>39</v>
      </c>
      <c r="B7" s="12">
        <f>B4+B6-1</f>
        <v>45674</v>
      </c>
    </row>
    <row r="8" spans="1:2" x14ac:dyDescent="0.15">
      <c r="A8" s="15" t="s">
        <v>40</v>
      </c>
      <c r="B8" s="15">
        <v>1</v>
      </c>
    </row>
    <row r="9" spans="1:2" ht="16" x14ac:dyDescent="0.2">
      <c r="A9" s="15" t="s">
        <v>41</v>
      </c>
      <c r="B9" s="55" t="s">
        <v>91</v>
      </c>
    </row>
    <row r="12" spans="1:2" x14ac:dyDescent="0.15">
      <c r="A12" s="11" t="s">
        <v>63</v>
      </c>
      <c r="B12" s="11" t="s">
        <v>69</v>
      </c>
    </row>
    <row r="13" spans="1:2" x14ac:dyDescent="0.15">
      <c r="A13" t="s">
        <v>7</v>
      </c>
      <c r="B13" s="56" t="s">
        <v>87</v>
      </c>
    </row>
    <row r="15" spans="1:2" x14ac:dyDescent="0.15">
      <c r="A15" t="s">
        <v>0</v>
      </c>
      <c r="B15" s="11" t="s">
        <v>83</v>
      </c>
    </row>
    <row r="16" spans="1:2" x14ac:dyDescent="0.15">
      <c r="A16" t="s">
        <v>1</v>
      </c>
      <c r="B16" s="11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Coex SC Agenda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Emmelmann, Marc</cp:lastModifiedBy>
  <cp:lastPrinted>2004-11-19T06:33:11Z</cp:lastPrinted>
  <dcterms:created xsi:type="dcterms:W3CDTF">2004-07-14T16:37:20Z</dcterms:created>
  <dcterms:modified xsi:type="dcterms:W3CDTF">2025-01-11T19:28:10Z</dcterms:modified>
  <cp:category/>
</cp:coreProperties>
</file>