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7850" windowHeight="10770" tabRatio="964" activeTab="3"/>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Agenda'!$H$123:$H$203</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Agenda'!$A$1:$O$376</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Agenda'!$H$118:$N$203</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Agenda'!$H$118:$N$203</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Agenda'!$H$118:$N$203</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Agenda'!$H$118:$N$203</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Agenda'!$H$118:$N$203</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Agenda'!$H$118:$N$203</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Agenda'!$H$118:$N$203</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Agenda'!$H$118:$N$203</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89" i="724" l="1"/>
  <c r="N235" i="724"/>
  <c r="N236" i="724"/>
  <c r="N237" i="724"/>
  <c r="N238" i="724"/>
  <c r="N239" i="724"/>
  <c r="G59" i="724"/>
  <c r="G60" i="724"/>
  <c r="B4" i="20"/>
  <c r="B4" i="21"/>
  <c r="B4" i="654"/>
  <c r="B4" i="724"/>
  <c r="B4" i="736"/>
  <c r="B4" i="746"/>
  <c r="B4" i="747"/>
  <c r="B4" i="758"/>
  <c r="B4" i="769"/>
  <c r="B4" i="762"/>
  <c r="B4" i="749"/>
  <c r="B4" i="741"/>
  <c r="B4" i="756"/>
  <c r="B4" i="755"/>
  <c r="B4" i="759"/>
  <c r="B4" i="757"/>
  <c r="B4" i="763"/>
  <c r="B4" i="764"/>
  <c r="B4" i="766"/>
  <c r="B4" i="767"/>
  <c r="B4" i="754"/>
  <c r="L34" i="767"/>
  <c r="L35" i="767"/>
  <c r="L36" i="767"/>
  <c r="L24" i="767"/>
  <c r="L25" i="767"/>
  <c r="L23" i="767"/>
  <c r="L11" i="767"/>
  <c r="L12" i="767"/>
  <c r="L10" i="767"/>
  <c r="M32" i="766"/>
  <c r="M33" i="766"/>
  <c r="M34" i="766"/>
  <c r="M35" i="766"/>
  <c r="M36" i="766"/>
  <c r="M37" i="766"/>
  <c r="M23" i="766"/>
  <c r="M24" i="766"/>
  <c r="M25" i="766"/>
  <c r="M26" i="766"/>
  <c r="M22" i="766"/>
  <c r="M13" i="766"/>
  <c r="M14" i="766"/>
  <c r="M15" i="766"/>
  <c r="M16" i="766"/>
  <c r="M17" i="766"/>
  <c r="M12" i="766"/>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2" i="757"/>
  <c r="M33" i="757"/>
  <c r="M34" i="757"/>
  <c r="M35" i="757"/>
  <c r="M36" i="757"/>
  <c r="M37" i="757"/>
  <c r="G32" i="757"/>
  <c r="G33" i="757"/>
  <c r="G34" i="757"/>
  <c r="G35" i="757"/>
  <c r="G36" i="757"/>
  <c r="G37" i="757"/>
  <c r="M17" i="757"/>
  <c r="M18" i="757"/>
  <c r="M19" i="757"/>
  <c r="M20" i="757"/>
  <c r="M21" i="757"/>
  <c r="M22" i="757"/>
  <c r="M23" i="757"/>
  <c r="M24" i="757"/>
  <c r="M25" i="757"/>
  <c r="M26" i="757"/>
  <c r="G17" i="757"/>
  <c r="G18" i="757"/>
  <c r="G19" i="757"/>
  <c r="G20" i="757"/>
  <c r="G21" i="757"/>
  <c r="G22" i="757"/>
  <c r="G23" i="757"/>
  <c r="G24" i="757"/>
  <c r="G25" i="757"/>
  <c r="G26" i="757"/>
  <c r="M11" i="757"/>
  <c r="G11" i="757"/>
  <c r="L15" i="767"/>
  <c r="L17" i="767"/>
  <c r="L13" i="767"/>
  <c r="L28" i="767"/>
  <c r="L29" i="767"/>
  <c r="L26" i="767"/>
  <c r="L27" i="767"/>
  <c r="L39" i="767"/>
  <c r="L40" i="767"/>
  <c r="L41" i="767"/>
  <c r="L42" i="767"/>
  <c r="L43" i="767"/>
  <c r="L37" i="767"/>
  <c r="L38" i="767"/>
  <c r="M89" i="763"/>
  <c r="M90" i="763"/>
  <c r="M91" i="763"/>
  <c r="M92" i="763"/>
  <c r="M93" i="763"/>
  <c r="M81" i="763"/>
  <c r="M82" i="763"/>
  <c r="M83" i="763"/>
  <c r="M84" i="763"/>
  <c r="M80" i="763"/>
  <c r="M70" i="763"/>
  <c r="M71" i="763"/>
  <c r="M72" i="763"/>
  <c r="M73" i="763"/>
  <c r="M74" i="763"/>
  <c r="M62" i="763"/>
  <c r="M63" i="763"/>
  <c r="M64" i="763"/>
  <c r="M65" i="763"/>
  <c r="M54" i="763"/>
  <c r="M55" i="763"/>
  <c r="M56" i="763"/>
  <c r="M57" i="763"/>
  <c r="M53" i="763"/>
  <c r="M44" i="763"/>
  <c r="M45" i="763"/>
  <c r="M46" i="763"/>
  <c r="M36" i="763"/>
  <c r="M37" i="763"/>
  <c r="M35" i="763"/>
  <c r="M27" i="763"/>
  <c r="M28" i="763"/>
  <c r="M29" i="763"/>
  <c r="M26" i="763"/>
  <c r="M14" i="763"/>
  <c r="M15" i="763"/>
  <c r="M16" i="763"/>
  <c r="M17" i="763"/>
  <c r="M18" i="763"/>
  <c r="M19" i="763"/>
  <c r="M20" i="763"/>
  <c r="M13" i="763"/>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56" i="756"/>
  <c r="M57" i="756"/>
  <c r="M58" i="756"/>
  <c r="M59" i="756"/>
  <c r="M60" i="756"/>
  <c r="M61" i="756"/>
  <c r="M62" i="756"/>
  <c r="M50" i="756"/>
  <c r="M51" i="756"/>
  <c r="M44" i="756"/>
  <c r="M45" i="756"/>
  <c r="M46" i="756"/>
  <c r="M47" i="756"/>
  <c r="M38" i="756"/>
  <c r="M39" i="756"/>
  <c r="M40" i="756"/>
  <c r="M41" i="756"/>
  <c r="M37" i="756"/>
  <c r="M32" i="756"/>
  <c r="M33" i="756"/>
  <c r="M34" i="756"/>
  <c r="M31" i="756"/>
  <c r="M26" i="756"/>
  <c r="M27" i="756"/>
  <c r="M28" i="756"/>
  <c r="M25" i="756"/>
  <c r="G18" i="756"/>
  <c r="M17" i="756"/>
  <c r="M18" i="756"/>
  <c r="M19" i="756"/>
  <c r="M20" i="756"/>
  <c r="M21" i="756"/>
  <c r="M22" i="756"/>
  <c r="G12" i="756"/>
  <c r="M11" i="756"/>
  <c r="M12" i="756"/>
  <c r="M13" i="756"/>
  <c r="M14" i="756"/>
  <c r="M11" i="758"/>
  <c r="M12" i="758"/>
  <c r="M13" i="758"/>
  <c r="M14" i="758"/>
  <c r="M15" i="758"/>
  <c r="M16" i="758"/>
  <c r="M17" i="758"/>
  <c r="M10" i="758"/>
  <c r="G10" i="758"/>
  <c r="M24" i="746"/>
  <c r="M25" i="746"/>
  <c r="M26" i="746"/>
  <c r="M27" i="746"/>
  <c r="G24" i="746"/>
  <c r="G25" i="746"/>
  <c r="G26" i="746"/>
  <c r="G27" i="746"/>
  <c r="G28" i="746"/>
  <c r="M13" i="746"/>
  <c r="M14" i="746"/>
  <c r="M15" i="746"/>
  <c r="M16" i="746"/>
  <c r="M17" i="746"/>
  <c r="M18" i="746"/>
  <c r="M19" i="746"/>
  <c r="G13" i="746"/>
  <c r="G14" i="746"/>
  <c r="G15" i="746"/>
  <c r="G16" i="746"/>
  <c r="G17" i="746"/>
  <c r="G18" i="746"/>
  <c r="G19" i="746"/>
  <c r="G20" i="746"/>
  <c r="M35" i="762"/>
  <c r="M36" i="762"/>
  <c r="M37" i="762"/>
  <c r="M38" i="762"/>
  <c r="M39" i="762"/>
  <c r="M40" i="762"/>
  <c r="M41" i="762"/>
  <c r="M42" i="762"/>
  <c r="M43" i="762"/>
  <c r="M23" i="762"/>
  <c r="M24" i="762"/>
  <c r="M25" i="762"/>
  <c r="M26" i="762"/>
  <c r="M27" i="762"/>
  <c r="M28" i="762"/>
  <c r="M29" i="762"/>
  <c r="M30" i="762"/>
  <c r="M31" i="762"/>
  <c r="M19" i="769"/>
  <c r="M20" i="769"/>
  <c r="M21" i="769"/>
  <c r="M22" i="769"/>
  <c r="M23" i="769"/>
  <c r="M24" i="769"/>
  <c r="G20" i="769"/>
  <c r="G21" i="769"/>
  <c r="G22" i="769"/>
  <c r="G23" i="769"/>
  <c r="G24" i="769"/>
  <c r="M10" i="769"/>
  <c r="M11" i="769"/>
  <c r="M12" i="769"/>
  <c r="M13" i="769"/>
  <c r="M14" i="769"/>
  <c r="M15" i="769"/>
  <c r="G11" i="769"/>
  <c r="G12" i="769"/>
  <c r="G13" i="769"/>
  <c r="G14" i="769"/>
  <c r="G15" i="769"/>
  <c r="N45" i="724"/>
  <c r="N46" i="724"/>
  <c r="N47" i="724"/>
  <c r="N48" i="724"/>
  <c r="N49" i="724"/>
  <c r="N50" i="724"/>
  <c r="N51" i="724"/>
  <c r="N52" i="724"/>
  <c r="N53" i="724"/>
  <c r="N54" i="724"/>
  <c r="N55" i="724"/>
  <c r="N56" i="724"/>
  <c r="N57" i="724"/>
  <c r="N58" i="724"/>
  <c r="N60" i="724"/>
  <c r="N64" i="724"/>
  <c r="G48" i="724"/>
  <c r="G49" i="724"/>
  <c r="G50" i="724"/>
  <c r="G51" i="724"/>
  <c r="G52" i="724"/>
  <c r="G53" i="724"/>
  <c r="G54" i="724"/>
  <c r="N14" i="724"/>
  <c r="L16" i="767"/>
  <c r="L14" i="767"/>
  <c r="G47" i="755"/>
  <c r="G48" i="755"/>
  <c r="G45" i="755"/>
  <c r="G46" i="755"/>
  <c r="M52" i="756"/>
  <c r="M53" i="756"/>
  <c r="F173" i="724"/>
  <c r="F174" i="724"/>
  <c r="F175" i="724"/>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8"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7"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45" i="724"/>
  <c r="G254" i="724"/>
  <c r="G255" i="724"/>
  <c r="G256" i="724"/>
  <c r="G257" i="724"/>
  <c r="G258" i="724"/>
  <c r="G25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N209" i="724"/>
  <c r="N210" i="724"/>
  <c r="N212" i="724"/>
  <c r="N220" i="724"/>
  <c r="N221" i="724"/>
  <c r="N222" i="724"/>
  <c r="N223" i="724"/>
  <c r="N224" i="724"/>
  <c r="N225" i="724"/>
  <c r="N229" i="724"/>
  <c r="N230" i="724"/>
  <c r="N231" i="724"/>
  <c r="N232" i="724"/>
  <c r="N233" i="724"/>
  <c r="J206" i="724"/>
  <c r="E205" i="724"/>
  <c r="E204" i="724"/>
  <c r="E203" i="724"/>
  <c r="E200" i="724"/>
  <c r="E199" i="724"/>
  <c r="E198" i="724"/>
  <c r="N182" i="724"/>
  <c r="N184"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N129" i="724"/>
  <c r="N130" i="724"/>
  <c r="N132" i="724"/>
  <c r="N133" i="724"/>
  <c r="N134" i="724"/>
  <c r="N135" i="724"/>
  <c r="N136" i="724"/>
  <c r="N137" i="724"/>
  <c r="N138" i="724"/>
  <c r="N139" i="724"/>
  <c r="N144" i="724"/>
  <c r="N145" i="724"/>
  <c r="N146" i="724"/>
  <c r="N147" i="724"/>
  <c r="N148" i="724"/>
  <c r="N149" i="724"/>
  <c r="N150" i="724"/>
  <c r="N151" i="724"/>
  <c r="N152" i="724"/>
  <c r="N153" i="724" s="1"/>
  <c r="N156" i="724" s="1"/>
  <c r="N157" i="724" s="1"/>
  <c r="N158" i="724" s="1"/>
  <c r="N159" i="724" s="1"/>
  <c r="N160" i="724" s="1"/>
  <c r="N162" i="724" s="1"/>
  <c r="N163" i="724" s="1"/>
  <c r="N164" i="724" s="1"/>
  <c r="N165" i="724" s="1"/>
  <c r="N166" i="724" s="1"/>
  <c r="N167" i="724" s="1"/>
  <c r="N168" i="724" s="1"/>
  <c r="N169" i="724" s="1"/>
  <c r="N170" i="724" s="1"/>
  <c r="N171" i="724" s="1"/>
  <c r="N172" i="724" s="1"/>
  <c r="N173" i="724" s="1"/>
  <c r="N174" i="724" s="1"/>
  <c r="N175" i="724" s="1"/>
  <c r="N177" i="724" s="1"/>
  <c r="J127" i="724"/>
  <c r="E126" i="724"/>
  <c r="E125" i="724"/>
  <c r="E124" i="724"/>
  <c r="N110" i="724"/>
  <c r="N112"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55" i="724"/>
  <c r="G56" i="724"/>
  <c r="G57" i="724"/>
  <c r="G58" i="724"/>
  <c r="G26" i="724"/>
  <c r="G27" i="724"/>
  <c r="N15" i="724"/>
  <c r="N16" i="724"/>
  <c r="N18" i="724"/>
  <c r="N19" i="724"/>
  <c r="N21" i="724"/>
  <c r="N23" i="724"/>
  <c r="N44" i="724"/>
  <c r="J12" i="724"/>
  <c r="E5" i="724"/>
  <c r="E120" i="724"/>
  <c r="E4" i="724"/>
  <c r="E119" i="724"/>
  <c r="E3" i="724"/>
  <c r="E118" i="724"/>
  <c r="F9" i="654"/>
  <c r="T9" i="654" s="1"/>
  <c r="F6" i="654"/>
  <c r="F4" i="654"/>
  <c r="G231" i="724"/>
  <c r="G246" i="724"/>
  <c r="G247" i="724"/>
  <c r="G248" i="724"/>
  <c r="G249" i="724"/>
  <c r="AE9" i="654"/>
  <c r="Y9" i="654"/>
  <c r="I9" i="654"/>
  <c r="N234"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97" i="724"/>
  <c r="N99" i="724"/>
  <c r="N100" i="724"/>
  <c r="N101" i="724"/>
  <c r="N102" i="724"/>
  <c r="N103" i="724"/>
  <c r="N104" i="724"/>
  <c r="N105" i="724"/>
  <c r="N106" i="724"/>
  <c r="N107" i="724"/>
  <c r="N286" i="724"/>
  <c r="N287"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N359" i="724"/>
  <c r="N360" i="724"/>
  <c r="N361" i="724"/>
  <c r="N362" i="724"/>
  <c r="N363" i="724"/>
  <c r="N364" i="724"/>
  <c r="N178" i="724" l="1"/>
  <c r="N179" i="724" s="1"/>
  <c r="N180" i="724"/>
</calcChain>
</file>

<file path=xl/sharedStrings.xml><?xml version="1.0" encoding="utf-8"?>
<sst xmlns="http://schemas.openxmlformats.org/spreadsheetml/2006/main" count="3767" uniqueCount="774">
  <si>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</si>
  <si>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</si>
  <si>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</si>
  <si>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</si>
  <si>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</si>
  <si>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</si>
  <si>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</si>
  <si>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</si>
  <si>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</si>
  <si>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</si>
  <si>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</si>
  <si>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</si>
  <si>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</si>
  <si>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</si>
  <si>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</si>
  <si>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</si>
  <si>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</si>
  <si>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</si>
  <si>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</si>
  <si>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</si>
  <si>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</si>
  <si>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</si>
  <si>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</si>
  <si>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</si>
  <si>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</si>
  <si>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</si>
  <si>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</si>
  <si>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</si>
  <si>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</si>
  <si>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</si>
  <si>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</si>
  <si>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</si>
  <si>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</si>
  <si>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</si>
  <si>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</si>
  <si>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</si>
  <si>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</si>
  <si>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</si>
  <si>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</si>
  <si>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</si>
  <si>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</si>
  <si>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</si>
  <si>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</si>
  <si>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</si>
  <si>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</si>
  <si>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</si>
  <si>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</si>
  <si>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</si>
  <si>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</si>
  <si>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</si>
  <si>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</si>
  <si>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</si>
  <si>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</si>
  <si>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</si>
  <si>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</si>
  <si>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</si>
  <si>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</si>
  <si>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</si>
  <si>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</si>
  <si>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</si>
  <si>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</si>
  <si>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</si>
  <si>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</si>
  <si>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</si>
  <si>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</si>
  <si>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</si>
  <si>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</si>
  <si>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</si>
  <si>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</si>
  <si>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</si>
  <si>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</si>
  <si>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</si>
  <si>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</si>
  <si>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</si>
  <si>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</si>
  <si>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</si>
  <si>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</si>
  <si>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</si>
  <si>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</si>
  <si>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</si>
  <si>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</si>
  <si>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</si>
  <si>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</si>
  <si>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</si>
  <si>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</si>
  <si>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</si>
  <si>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</si>
  <si>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</si>
  <si>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</si>
  <si>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</si>
  <si>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</si>
  <si>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</si>
  <si>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</si>
  <si>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</si>
  <si>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</si>
  <si>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</si>
  <si>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</si>
  <si>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</si>
  <si>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</si>
  <si>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</si>
  <si>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</si>
  <si>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</si>
  <si>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</si>
  <si>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</si>
  <si>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</si>
  <si>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</si>
  <si>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</si>
  <si>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</si>
  <si>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</si>
  <si>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</si>
  <si>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</si>
  <si>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</si>
  <si>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</si>
  <si>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</si>
  <si>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</si>
  <si>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</si>
  <si>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</si>
  <si>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</si>
  <si>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</si>
  <si>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</si>
  <si>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</si>
  <si>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</si>
  <si>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</si>
  <si>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</si>
  <si>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</si>
  <si>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</si>
  <si>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</si>
  <si>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</si>
  <si>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</si>
  <si>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</si>
  <si>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</si>
  <si>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</si>
  <si>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</si>
  <si>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</si>
  <si>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</si>
  <si>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</si>
  <si>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</si>
  <si>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</si>
  <si>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</si>
  <si>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</si>
  <si>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</si>
  <si>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</si>
  <si>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</si>
  <si>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</si>
  <si>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</si>
  <si>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</si>
  <si>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</si>
  <si>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</si>
  <si>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</si>
  <si>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</si>
  <si>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</si>
  <si>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</si>
  <si>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</si>
  <si>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</si>
  <si>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</si>
  <si>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</si>
  <si>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</si>
  <si>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</si>
  <si>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</si>
  <si>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</si>
  <si>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</si>
  <si>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</si>
  <si>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</si>
  <si>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</si>
  <si>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</si>
  <si>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</si>
  <si>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</si>
  <si>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</si>
  <si>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</si>
  <si>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</si>
  <si>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</si>
  <si>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</si>
  <si>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</si>
  <si>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</si>
  <si>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</si>
  <si>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</si>
  <si>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</si>
  <si>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</si>
  <si>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</si>
  <si>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</si>
  <si>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</si>
  <si>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</si>
  <si>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</si>
  <si>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</si>
  <si>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</si>
  <si>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</si>
  <si>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</si>
  <si>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</si>
  <si>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</si>
  <si>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</si>
  <si>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</si>
  <si>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</si>
  <si>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</si>
  <si>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</si>
  <si>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</si>
  <si>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</si>
  <si>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</si>
  <si>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</si>
  <si>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</si>
  <si>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</si>
  <si>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</si>
  <si>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</si>
  <si>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</si>
  <si>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</si>
  <si>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</si>
  <si>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</si>
  <si>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</si>
  <si>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</si>
  <si>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</si>
  <si>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</si>
  <si>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</si>
  <si>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</si>
  <si>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</si>
  <si>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</si>
  <si>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</si>
  <si>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</si>
  <si>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</si>
  <si>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</si>
  <si>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</si>
  <si>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</si>
  <si>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</si>
  <si>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</si>
  <si>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</si>
  <si>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</si>
  <si>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</si>
  <si>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</si>
  <si>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</si>
  <si>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</si>
  <si>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</si>
  <si>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</si>
  <si>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</si>
  <si>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</si>
  <si>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</si>
  <si>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</si>
  <si>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</si>
  <si>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</si>
  <si>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</si>
  <si>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</si>
  <si>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</si>
  <si>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</si>
  <si>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</si>
  <si>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</si>
  <si>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</si>
  <si>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</si>
  <si>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</si>
  <si>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</si>
  <si>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</si>
  <si>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</si>
  <si>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</si>
  <si>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</si>
  <si>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</si>
  <si>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</si>
  <si>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</si>
  <si>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</si>
  <si>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</si>
  <si>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</si>
  <si>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</si>
  <si>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</si>
  <si>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</si>
  <si>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</si>
  <si>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</si>
  <si>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</si>
  <si>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</si>
  <si>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</si>
  <si>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</si>
  <si>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</si>
  <si>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</si>
  <si>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</si>
  <si>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</si>
  <si>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</si>
  <si>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</si>
  <si>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</si>
  <si>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</si>
  <si>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</si>
  <si>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</si>
  <si>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</si>
  <si>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</si>
  <si>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</si>
  <si>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</si>
  <si>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</si>
  <si>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</si>
  <si>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</si>
  <si>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</si>
  <si>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</si>
  <si>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</si>
  <si>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</si>
  <si>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</si>
  <si>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</si>
  <si>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</si>
  <si>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</si>
  <si>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</si>
  <si>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</si>
  <si>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</si>
  <si>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</si>
  <si>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</si>
  <si>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</si>
  <si>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</si>
  <si>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</si>
  <si>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</si>
  <si>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</si>
  <si>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</si>
  <si>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</si>
  <si>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</si>
  <si>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</si>
  <si>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</si>
  <si>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</si>
  <si>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</si>
  <si>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</si>
  <si>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</si>
  <si>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</si>
  <si>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</si>
  <si>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</si>
  <si>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</si>
  <si>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</si>
  <si>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</si>
  <si>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</si>
  <si>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</si>
  <si>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</si>
  <si>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</si>
  <si>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</si>
  <si>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</si>
  <si>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</si>
  <si>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</si>
  <si>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</si>
  <si>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</si>
  <si>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</si>
  <si>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</si>
  <si>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</si>
  <si>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</si>
  <si>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</si>
  <si>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</si>
  <si>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</si>
  <si>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</si>
  <si>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</si>
  <si>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</si>
  <si>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</si>
  <si>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</si>
  <si>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</si>
  <si>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</si>
  <si>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</si>
  <si>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</si>
  <si>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</si>
  <si>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</si>
  <si>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</si>
  <si>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</si>
  <si>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</si>
  <si>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</si>
  <si>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</si>
  <si>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</si>
  <si>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</si>
  <si>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</si>
  <si>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</si>
  <si>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</si>
  <si>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</si>
  <si>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</si>
  <si>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</si>
  <si>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</si>
  <si>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</si>
  <si>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</si>
  <si>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</si>
  <si>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</si>
  <si>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</si>
  <si>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</si>
  <si>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</si>
  <si>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</si>
  <si>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</si>
  <si>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</si>
  <si>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</si>
  <si>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</si>
  <si>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</si>
  <si>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</si>
  <si>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</si>
  <si>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</si>
  <si>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</si>
  <si>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</si>
  <si>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</si>
  <si>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</si>
  <si>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</si>
  <si>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</si>
  <si>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</si>
  <si>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</si>
  <si>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</si>
  <si>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</si>
  <si>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</si>
  <si>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</si>
  <si>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</si>
  <si>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</si>
  <si>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</si>
  <si>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</si>
  <si>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</si>
  <si>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</si>
  <si>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</si>
  <si>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</si>
  <si>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</si>
  <si>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</si>
  <si>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</si>
  <si>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</si>
  <si>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</si>
  <si>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</si>
  <si>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</si>
  <si>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</si>
  <si>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</si>
  <si>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</si>
  <si>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</si>
  <si>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</si>
  <si>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</si>
  <si>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</si>
  <si>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</si>
  <si>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</si>
  <si>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</si>
  <si>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</si>
  <si>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</si>
  <si>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</si>
  <si>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</si>
  <si>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</si>
  <si>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</si>
  <si>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</si>
  <si>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</si>
  <si>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</si>
  <si>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</si>
  <si>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</si>
  <si>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</si>
  <si>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</si>
  <si>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</si>
  <si>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</si>
  <si>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</si>
  <si>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</si>
  <si>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</si>
  <si>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</si>
  <si>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</si>
  <si>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</si>
  <si>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</si>
  <si>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</si>
  <si>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</si>
  <si>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</si>
  <si>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</si>
  <si>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</si>
  <si>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</si>
  <si>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</si>
  <si>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</si>
  <si>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</si>
  <si>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</si>
  <si>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</si>
  <si>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</si>
  <si>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</si>
  <si>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</si>
  <si>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</si>
  <si>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</si>
  <si>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</si>
  <si>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</si>
  <si>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</si>
  <si>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</si>
  <si>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</si>
  <si>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</si>
  <si>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</si>
  <si>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</si>
  <si>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</si>
  <si>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</si>
  <si>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</si>
  <si>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</si>
  <si>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</si>
  <si>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</si>
  <si>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</si>
  <si>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</si>
  <si>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</si>
  <si>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</si>
  <si>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</si>
  <si>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</si>
  <si>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</si>
  <si>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</si>
  <si>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</si>
  <si>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</si>
  <si>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</si>
  <si>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</si>
  <si>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</si>
  <si>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</si>
  <si>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</si>
  <si>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</si>
  <si>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</si>
  <si>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</si>
  <si>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</si>
  <si>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</si>
  <si>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</si>
  <si>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</si>
  <si>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</si>
  <si>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</si>
  <si>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</si>
  <si>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</si>
  <si>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</si>
  <si>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</si>
  <si>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</si>
  <si>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</si>
  <si>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</si>
  <si>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</si>
  <si>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</si>
  <si>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</si>
  <si>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</si>
  <si>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</si>
  <si>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</si>
  <si>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</si>
  <si>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</si>
  <si>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</si>
  <si>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</si>
  <si>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</si>
  <si>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</si>
  <si>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</si>
  <si>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</si>
  <si>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</si>
  <si>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</si>
  <si>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</si>
  <si>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</si>
  <si>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</si>
  <si>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</si>
  <si>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</si>
  <si>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</si>
  <si>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</si>
  <si>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</si>
  <si>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</si>
  <si>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</si>
  <si>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</si>
  <si>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</si>
  <si>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</si>
  <si>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</si>
  <si>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</si>
  <si>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</si>
  <si>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</si>
  <si>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</si>
  <si>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</si>
  <si>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</si>
  <si>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</si>
  <si>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</si>
  <si>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</si>
  <si>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</si>
  <si>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</si>
  <si>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</si>
  <si>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</si>
  <si>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</si>
  <si>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</si>
  <si>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</si>
  <si>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</si>
  <si>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</si>
  <si>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</si>
  <si>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</si>
  <si>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</si>
  <si>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</si>
  <si>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</si>
  <si>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</si>
  <si>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</si>
  <si>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</si>
  <si>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</si>
  <si>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</si>
  <si>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</si>
  <si>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</si>
  <si>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</si>
  <si>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</si>
  <si>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</si>
  <si>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</si>
  <si>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</si>
  <si>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</si>
  <si>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</si>
  <si>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</si>
  <si>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</si>
  <si>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</si>
  <si>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</si>
  <si>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</si>
  <si>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</si>
  <si>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</si>
  <si>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</si>
  <si>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</si>
  <si>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</si>
  <si>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</si>
  <si>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</si>
  <si>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</si>
  <si>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</si>
  <si>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</si>
  <si>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</si>
  <si>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</si>
  <si>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</si>
  <si>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</si>
  <si>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</si>
  <si>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</si>
  <si>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</si>
  <si>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</si>
  <si>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</si>
  <si>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</si>
  <si>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</si>
  <si>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</si>
  <si>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</si>
  <si>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</si>
  <si>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</si>
  <si>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</si>
  <si>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</si>
  <si>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</si>
  <si>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</si>
  <si>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</si>
  <si>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</si>
  <si>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</si>
  <si>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</si>
  <si>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</si>
  <si>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</si>
  <si>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</si>
  <si>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</si>
  <si>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</si>
  <si>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</si>
  <si>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</si>
  <si>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</si>
  <si>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</si>
  <si>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</si>
  <si>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</si>
  <si>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</si>
  <si>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</si>
  <si>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</si>
  <si>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</si>
  <si>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</si>
  <si>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</si>
  <si>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</si>
  <si>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</si>
  <si>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</si>
  <si>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</si>
  <si>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</si>
  <si>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</si>
  <si>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</si>
  <si>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</si>
  <si>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</si>
  <si>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</si>
  <si>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</si>
  <si>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</si>
  <si>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</si>
  <si>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</si>
  <si>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</si>
  <si>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</si>
  <si>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</si>
  <si>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</si>
  <si>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</si>
  <si>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</si>
  <si>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</si>
  <si>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</si>
  <si>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</si>
  <si>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</si>
  <si>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</si>
  <si>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</si>
  <si>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</si>
  <si>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</si>
  <si>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</si>
  <si>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</si>
  <si>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</si>
  <si>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</si>
  <si>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</si>
  <si>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</si>
  <si>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</si>
  <si>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</si>
  <si>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</si>
  <si>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</si>
  <si>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</si>
  <si>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</si>
  <si>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</si>
  <si>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</si>
  <si>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</si>
  <si>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</si>
  <si>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</si>
  <si>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</si>
  <si>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</si>
  <si>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</si>
  <si>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</si>
  <si>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</si>
  <si>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</si>
  <si>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</si>
  <si>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</si>
  <si>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</si>
  <si>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</si>
  <si>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</si>
  <si>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</si>
  <si>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</si>
  <si>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</si>
  <si>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</si>
  <si>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</si>
  <si>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</si>
  <si>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</si>
  <si>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</si>
  <si>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</si>
  <si>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</si>
  <si>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</si>
  <si>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</si>
  <si>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</si>
  <si>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</si>
  <si>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</si>
  <si>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</si>
  <si>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</si>
  <si>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</si>
  <si>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</si>
  <si>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</si>
  <si>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</si>
  <si>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</si>
  <si>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</si>
  <si>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</si>
  <si>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</si>
  <si>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</si>
  <si>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</si>
  <si>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</si>
  <si>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</si>
  <si>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</si>
  <si>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</si>
  <si>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</si>
  <si>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</si>
  <si>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</si>
  <si>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</si>
  <si>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</si>
  <si>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</si>
  <si>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</si>
  <si>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</si>
  <si>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</si>
  <si>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</si>
  <si>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</si>
  <si>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</si>
  <si>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</si>
  <si>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</si>
  <si>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</si>
  <si>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</si>
  <si>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</si>
  <si>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</si>
  <si>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</si>
  <si>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</si>
  <si>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</si>
  <si>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</si>
  <si>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</si>
  <si>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</si>
  <si>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</si>
  <si>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</si>
  <si>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</si>
  <si>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</si>
  <si>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</si>
  <si>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</si>
  <si>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</si>
  <si>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</si>
  <si>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</si>
  <si>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</si>
  <si>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</si>
  <si>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</si>
  <si>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</si>
  <si>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</si>
  <si>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</si>
  <si>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</si>
  <si>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</si>
  <si>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</si>
  <si>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</si>
  <si>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</si>
  <si>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</si>
  <si>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</si>
  <si>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</si>
  <si>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 xml:space="preserve">PAR Review  </t>
  </si>
  <si>
    <t>BOYCE</t>
  </si>
  <si>
    <t>New IEEE Service - "Central Desktop"</t>
  </si>
  <si>
    <t>Overview of proposed OM change for ANA</t>
  </si>
  <si>
    <t xml:space="preserve">WG16 HETNET - Status Report and opinion of Impact on 802.11 </t>
  </si>
  <si>
    <t>OM Change</t>
  </si>
  <si>
    <t>Report on EXCOM  or Standards Board activities since May 2012   (11-12-0722)</t>
  </si>
  <si>
    <t>Plans for July EC  (11-12-722)</t>
  </si>
  <si>
    <t>Publication Awards for TGmb, TGaa, TGae</t>
  </si>
  <si>
    <t>ROSDAHL/ROLFE</t>
  </si>
  <si>
    <t>HAMILTON</t>
  </si>
  <si>
    <t>IETF Coordination Plans</t>
  </si>
  <si>
    <t>Verilan report</t>
  </si>
  <si>
    <t>ALFVIN</t>
  </si>
  <si>
    <t>Press Release for aa and ae</t>
  </si>
  <si>
    <t>McCANN</t>
  </si>
  <si>
    <t>REVIEW &amp; APPROVE WG MINUTES (DOC: 11-12-0636r1)  Atlanta,  (May 2012)</t>
  </si>
  <si>
    <t xml:space="preserve">ANA reserved bit proposal </t>
  </si>
  <si>
    <t>Call for Comment announcement</t>
  </si>
  <si>
    <t>ISD name change</t>
  </si>
  <si>
    <t>2012-July -18</t>
  </si>
  <si>
    <t>TGad motion for conditional approval for revcom</t>
  </si>
  <si>
    <t>CMMW motion on PAR/5C changes and response to comments</t>
  </si>
  <si>
    <t>Motion to approve 802.11-12/0911r0 802.11 Update for ITU-R M.1801</t>
  </si>
  <si>
    <t>R4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</si>
</sst>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1"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46">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6" applyNumberFormat="1" applyFont="1" applyFill="1" applyBorder="1" applyAlignment="1" applyProtection="1">
      <alignment horizontal="right" vertical="center"/>
    </xf>
    <xf numFmtId="0" fontId="0" fillId="0" borderId="0" xfId="0"/>
    <xf numFmtId="0" fontId="31" fillId="31" borderId="2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164" fontId="6" fillId="0" borderId="0" xfId="73" applyFont="1" applyBorder="1" applyAlignment="1">
      <alignment horizontal="right" vertical="center"/>
    </xf>
    <xf numFmtId="0" fontId="31" fillId="31" borderId="0" xfId="0" applyFont="1" applyFill="1" applyBorder="1" applyAlignment="1">
      <alignment horizontal="center" vertical="center" wrapText="1"/>
    </xf>
    <xf numFmtId="0" fontId="36" fillId="57" borderId="0" xfId="0" applyFont="1" applyFill="1" applyBorder="1" applyAlignment="1">
      <alignment horizontal="center" vertical="center" wrapText="1"/>
    </xf>
    <xf numFmtId="0" fontId="104" fillId="30" borderId="0"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8" fillId="0" borderId="0" xfId="69" applyFont="1" applyFill="1" applyBorder="1" applyAlignment="1">
      <alignmen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0" fillId="0" borderId="23" xfId="0" applyBorder="1"/>
    <xf numFmtId="0" fontId="0" fillId="0" borderId="61" xfId="0" applyBorder="1"/>
    <xf numFmtId="0" fontId="0" fillId="0" borderId="62" xfId="0" applyBorder="1"/>
    <xf numFmtId="0" fontId="154" fillId="0" borderId="66" xfId="0" applyFont="1" applyBorder="1" applyAlignment="1">
      <alignment horizontal="center" vertical="center"/>
    </xf>
    <xf numFmtId="0" fontId="154" fillId="0" borderId="64" xfId="0" applyFont="1" applyBorder="1" applyAlignment="1">
      <alignment horizontal="center" vertical="center"/>
    </xf>
    <xf numFmtId="0" fontId="154" fillId="0" borderId="68" xfId="0" applyFont="1" applyBorder="1" applyAlignment="1">
      <alignment horizontal="center" vertical="center"/>
    </xf>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19" fillId="54" borderId="54" xfId="61" applyFont="1" applyFill="1" applyBorder="1" applyAlignment="1" applyProtection="1">
      <alignment horizontal="center" vertical="center" wrapText="1"/>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30" fillId="30" borderId="0" xfId="0" applyFont="1" applyFill="1" applyAlignment="1">
      <alignment horizontal="left" vertical="center"/>
    </xf>
    <xf numFmtId="0" fontId="0" fillId="0" borderId="0" xfId="0" applyAlignment="1">
      <alignment horizontal="left" vertical="center"/>
    </xf>
    <xf numFmtId="0" fontId="87" fillId="37" borderId="0" xfId="0" applyFont="1" applyFill="1" applyAlignment="1">
      <alignment horizontal="center"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0" fontId="141" fillId="70"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164" fontId="159" fillId="0" borderId="0" xfId="69" applyNumberFormat="1" applyFont="1" applyFill="1" applyBorder="1" applyAlignment="1" applyProtection="1">
      <alignment horizontal="left" vertical="center"/>
    </xf>
    <xf numFmtId="0" fontId="159" fillId="0" borderId="0" xfId="0" applyFont="1" applyAlignment="1">
      <alignment vertical="center"/>
    </xf>
    <xf numFmtId="164" fontId="160" fillId="0" borderId="0" xfId="73" applyFont="1" applyBorder="1" applyAlignment="1">
      <alignment horizontal="left" vertical="center"/>
    </xf>
    <xf numFmtId="164" fontId="159" fillId="0" borderId="0" xfId="73" applyFont="1" applyBorder="1" applyAlignment="1">
      <alignment horizontal="left" vertical="center"/>
    </xf>
    <xf numFmtId="0" fontId="159" fillId="0" borderId="0" xfId="0" applyFont="1" applyAlignment="1">
      <alignment horizontal="lef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5122" name="Line 35"/>
        <xdr:cNvSpPr>
          <a:spLocks noChangeShapeType="1"/>
        </xdr:cNvSpPr>
      </xdr:nvSpPr>
      <xdr:spPr bwMode="auto">
        <a:xfrm>
          <a:off x="9305192" y="13131312"/>
          <a:ext cx="29637404" cy="21809"/>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65" name="AutoShape 62"/>
        <xdr:cNvSpPr>
          <a:spLocks noChangeArrowheads="1"/>
        </xdr:cNvSpPr>
      </xdr:nvSpPr>
      <xdr:spPr bwMode="auto">
        <a:xfrm>
          <a:off x="34024033" y="1510810"/>
          <a:ext cx="4900246" cy="966421"/>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62" name="AutoShape 62"/>
        <xdr:cNvSpPr>
          <a:spLocks noChangeArrowheads="1"/>
        </xdr:cNvSpPr>
      </xdr:nvSpPr>
      <xdr:spPr bwMode="auto">
        <a:xfrm>
          <a:off x="39634991" y="1333499"/>
          <a:ext cx="4253278" cy="966421"/>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B4" sqref="B4:B6"/>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8"/>
      <c r="B1" s="1149" t="s">
        <v>639</v>
      </c>
      <c r="C1" s="1150"/>
      <c r="D1" s="63"/>
    </row>
    <row r="2" spans="1:13" ht="15.75" customHeight="1" thickBot="1" x14ac:dyDescent="0.35">
      <c r="A2" s="722"/>
      <c r="B2" s="635"/>
      <c r="F2" s="41" t="s">
        <v>227</v>
      </c>
    </row>
    <row r="3" spans="1:13" ht="15.75" customHeight="1" thickBot="1" x14ac:dyDescent="0.35">
      <c r="A3" s="722"/>
      <c r="B3" s="391" t="s">
        <v>87</v>
      </c>
      <c r="F3" s="41" t="s">
        <v>228</v>
      </c>
    </row>
    <row r="4" spans="1:13" ht="15.75" customHeight="1" x14ac:dyDescent="0.3">
      <c r="A4" s="722"/>
      <c r="B4" s="1359" t="s">
        <v>773</v>
      </c>
      <c r="E4" s="53" t="s">
        <v>229</v>
      </c>
      <c r="F4" s="41" t="s">
        <v>505</v>
      </c>
    </row>
    <row r="5" spans="1:13" ht="15.75" customHeight="1" x14ac:dyDescent="0.3">
      <c r="A5" s="722"/>
      <c r="B5" s="1360"/>
      <c r="E5" s="53" t="s">
        <v>230</v>
      </c>
      <c r="F5" s="715" t="s">
        <v>596</v>
      </c>
      <c r="J5" s="42"/>
    </row>
    <row r="6" spans="1:13" ht="15.75" customHeight="1" thickBot="1" x14ac:dyDescent="0.3">
      <c r="A6" s="722"/>
      <c r="B6" s="1361"/>
      <c r="E6" s="53" t="s">
        <v>231</v>
      </c>
      <c r="F6" s="43" t="s">
        <v>345</v>
      </c>
    </row>
    <row r="7" spans="1:13" s="44" customFormat="1" ht="15.75" customHeight="1" thickBot="1" x14ac:dyDescent="0.3">
      <c r="A7" s="722"/>
      <c r="B7" s="59"/>
      <c r="C7" s="636"/>
      <c r="D7" s="65"/>
      <c r="E7" s="54"/>
    </row>
    <row r="8" spans="1:13" s="45" customFormat="1" ht="15.75" customHeight="1" x14ac:dyDescent="0.3">
      <c r="A8" s="722"/>
      <c r="B8" s="570" t="s">
        <v>142</v>
      </c>
      <c r="C8" s="571"/>
      <c r="D8" s="64"/>
      <c r="E8" s="55" t="s">
        <v>232</v>
      </c>
      <c r="F8" s="46" t="s">
        <v>594</v>
      </c>
    </row>
    <row r="9" spans="1:13" ht="15.75" customHeight="1" x14ac:dyDescent="0.25">
      <c r="A9" s="722"/>
      <c r="B9" s="836" t="s">
        <v>171</v>
      </c>
      <c r="C9" s="571"/>
      <c r="E9" s="53" t="s">
        <v>233</v>
      </c>
      <c r="F9" s="99" t="s">
        <v>769</v>
      </c>
    </row>
    <row r="10" spans="1:13" ht="15.75" customHeight="1" x14ac:dyDescent="0.25">
      <c r="A10" s="722"/>
      <c r="B10" s="837"/>
      <c r="C10" s="838"/>
      <c r="E10" s="53" t="s">
        <v>234</v>
      </c>
      <c r="F10" s="43" t="s">
        <v>346</v>
      </c>
      <c r="G10" s="43"/>
      <c r="H10" s="43"/>
      <c r="I10" s="43"/>
      <c r="J10" s="43"/>
      <c r="K10" s="43"/>
      <c r="L10" s="43" t="s">
        <v>119</v>
      </c>
      <c r="M10" s="43"/>
    </row>
    <row r="11" spans="1:13" ht="15.75" customHeight="1" x14ac:dyDescent="0.25">
      <c r="A11" s="722"/>
      <c r="B11" s="839" t="s">
        <v>506</v>
      </c>
      <c r="C11" s="571"/>
      <c r="F11" s="43" t="s">
        <v>235</v>
      </c>
      <c r="G11" s="43"/>
      <c r="H11" s="43"/>
      <c r="I11" s="43"/>
      <c r="J11" s="43"/>
      <c r="K11" s="43"/>
      <c r="L11" s="43" t="s">
        <v>120</v>
      </c>
      <c r="M11" s="43"/>
    </row>
    <row r="12" spans="1:13" ht="15.75" customHeight="1" x14ac:dyDescent="0.25">
      <c r="B12" s="840" t="s">
        <v>507</v>
      </c>
      <c r="F12" s="43" t="s">
        <v>238</v>
      </c>
      <c r="G12" s="43" t="s">
        <v>595</v>
      </c>
      <c r="H12" s="43"/>
      <c r="I12" s="43"/>
      <c r="J12" s="43"/>
      <c r="K12" s="43"/>
      <c r="L12" s="43" t="s">
        <v>121</v>
      </c>
      <c r="M12" s="43"/>
    </row>
    <row r="13" spans="1:13" ht="15.75" customHeight="1" x14ac:dyDescent="0.25">
      <c r="A13" s="722"/>
      <c r="B13" s="841" t="s">
        <v>197</v>
      </c>
      <c r="C13" s="571"/>
      <c r="F13" s="43" t="s">
        <v>239</v>
      </c>
      <c r="G13" s="43" t="s">
        <v>347</v>
      </c>
      <c r="H13" s="43"/>
      <c r="I13" s="43"/>
      <c r="J13" s="43"/>
      <c r="K13" s="43"/>
      <c r="L13" s="43" t="s">
        <v>122</v>
      </c>
      <c r="M13" s="43"/>
    </row>
    <row r="14" spans="1:13" ht="15.75" customHeight="1" x14ac:dyDescent="0.25">
      <c r="B14" s="842" t="s">
        <v>307</v>
      </c>
      <c r="C14" s="571"/>
      <c r="F14" s="43" t="s">
        <v>240</v>
      </c>
      <c r="G14" s="43" t="s">
        <v>347</v>
      </c>
      <c r="H14" s="43"/>
      <c r="I14" s="43"/>
      <c r="J14" s="43"/>
      <c r="K14" s="43"/>
      <c r="L14" s="43"/>
      <c r="M14" s="43"/>
    </row>
    <row r="15" spans="1:13" ht="15.75" customHeight="1" x14ac:dyDescent="0.25">
      <c r="B15" s="577" t="s">
        <v>343</v>
      </c>
      <c r="C15" s="571"/>
      <c r="F15" s="43" t="s">
        <v>308</v>
      </c>
      <c r="G15" s="43"/>
      <c r="H15" s="43"/>
      <c r="I15" s="43"/>
      <c r="J15" s="43"/>
      <c r="K15" s="43"/>
      <c r="L15" s="43"/>
      <c r="M15" s="43"/>
    </row>
    <row r="16" spans="1:13" ht="15.75" customHeight="1" x14ac:dyDescent="0.25">
      <c r="B16" s="578" t="s">
        <v>425</v>
      </c>
      <c r="C16" s="579"/>
      <c r="E16" s="53" t="s">
        <v>241</v>
      </c>
    </row>
    <row r="17" spans="1:9" ht="15.75" customHeight="1" x14ac:dyDescent="0.25">
      <c r="C17" s="520"/>
    </row>
    <row r="19" spans="1:9" ht="15.75" customHeight="1" x14ac:dyDescent="0.25">
      <c r="A19" s="722"/>
      <c r="B19" s="1325" t="s">
        <v>508</v>
      </c>
      <c r="C19" s="571"/>
    </row>
    <row r="20" spans="1:9" ht="15.75" customHeight="1" x14ac:dyDescent="0.25">
      <c r="B20" s="840" t="s">
        <v>509</v>
      </c>
    </row>
    <row r="21" spans="1:9" ht="15.75" customHeight="1" x14ac:dyDescent="0.25">
      <c r="A21" s="722"/>
      <c r="B21" s="1326" t="s">
        <v>303</v>
      </c>
      <c r="C21" s="571"/>
    </row>
    <row r="22" spans="1:9" ht="15.75" customHeight="1" x14ac:dyDescent="0.25">
      <c r="B22" s="1327" t="s">
        <v>342</v>
      </c>
      <c r="C22" s="571"/>
    </row>
    <row r="23" spans="1:9" ht="15.75" customHeight="1" x14ac:dyDescent="0.25">
      <c r="B23" s="1328" t="s">
        <v>360</v>
      </c>
      <c r="C23" s="571"/>
    </row>
    <row r="24" spans="1:9" ht="15.75" customHeight="1" x14ac:dyDescent="0.25">
      <c r="B24" s="1329" t="s">
        <v>359</v>
      </c>
      <c r="C24" s="571"/>
    </row>
    <row r="25" spans="1:9" ht="15.75" customHeight="1" x14ac:dyDescent="0.25">
      <c r="B25" s="1330" t="s">
        <v>427</v>
      </c>
      <c r="C25" s="571"/>
    </row>
    <row r="26" spans="1:9" ht="15.75" customHeight="1" x14ac:dyDescent="0.25">
      <c r="B26" s="1331" t="s">
        <v>428</v>
      </c>
      <c r="C26" s="571"/>
    </row>
    <row r="27" spans="1:9" ht="15.75" customHeight="1" x14ac:dyDescent="0.25">
      <c r="B27" s="1332" t="s">
        <v>38</v>
      </c>
      <c r="C27" s="571"/>
    </row>
    <row r="28" spans="1:9" ht="15.75" customHeight="1" x14ac:dyDescent="0.25">
      <c r="B28" s="1333" t="s">
        <v>32</v>
      </c>
      <c r="C28" s="571"/>
      <c r="E28" s="56"/>
      <c r="F28" s="1363"/>
      <c r="G28" s="1363"/>
      <c r="H28" s="1363"/>
      <c r="I28" s="1363"/>
    </row>
    <row r="29" spans="1:9" ht="15.75" customHeight="1" x14ac:dyDescent="0.25">
      <c r="E29" s="55"/>
      <c r="F29" s="47"/>
      <c r="G29" s="47"/>
      <c r="H29" s="47"/>
      <c r="I29" s="47"/>
    </row>
    <row r="30" spans="1:9" ht="15.75" customHeight="1" x14ac:dyDescent="0.25">
      <c r="E30" s="55"/>
      <c r="F30" s="1362"/>
      <c r="G30" s="1362"/>
      <c r="H30" s="1362"/>
      <c r="I30" s="1362"/>
    </row>
    <row r="31" spans="1:9" ht="15.75" customHeight="1" x14ac:dyDescent="0.25">
      <c r="B31" s="839" t="s">
        <v>510</v>
      </c>
      <c r="E31" s="55"/>
      <c r="F31" s="47"/>
      <c r="G31" s="47"/>
      <c r="H31" s="47"/>
      <c r="I31" s="47"/>
    </row>
    <row r="32" spans="1:9" ht="15.75" customHeight="1" x14ac:dyDescent="0.25">
      <c r="B32" s="840" t="s">
        <v>511</v>
      </c>
      <c r="E32" s="55"/>
      <c r="F32" s="1362"/>
      <c r="G32" s="1362"/>
      <c r="H32" s="1362"/>
      <c r="I32" s="1362"/>
    </row>
    <row r="33" spans="1:9" ht="15.75" customHeight="1" x14ac:dyDescent="0.25">
      <c r="A33" s="722"/>
      <c r="B33" s="1098" t="s">
        <v>512</v>
      </c>
      <c r="C33" s="571"/>
      <c r="F33" s="1362"/>
      <c r="G33" s="1362"/>
      <c r="H33" s="1362"/>
      <c r="I33" s="1362"/>
    </row>
    <row r="34" spans="1:9" ht="15.75" customHeight="1" x14ac:dyDescent="0.25">
      <c r="B34" s="1097" t="s">
        <v>513</v>
      </c>
    </row>
    <row r="35" spans="1:9" ht="15.75" customHeight="1" x14ac:dyDescent="0.25">
      <c r="C35" s="571"/>
    </row>
    <row r="36" spans="1:9" ht="15.75" customHeight="1" x14ac:dyDescent="0.25">
      <c r="C36" s="571"/>
    </row>
    <row r="37" spans="1:9" ht="15.75" customHeight="1" x14ac:dyDescent="0.25">
      <c r="A37" s="59"/>
      <c r="C37" s="59"/>
    </row>
    <row r="38" spans="1:9" ht="15.75" customHeight="1" x14ac:dyDescent="0.25">
      <c r="A38" s="59"/>
      <c r="B38" s="1364" t="s">
        <v>640</v>
      </c>
      <c r="C38" s="59"/>
    </row>
    <row r="39" spans="1:9" ht="15.75" customHeight="1" x14ac:dyDescent="0.25">
      <c r="A39" s="59"/>
      <c r="B39" s="1365"/>
      <c r="C39" s="59"/>
    </row>
    <row r="40" spans="1:9" ht="15.75" customHeight="1" x14ac:dyDescent="0.25">
      <c r="A40" s="59"/>
      <c r="B40" s="1151" t="s">
        <v>620</v>
      </c>
      <c r="C40" s="59"/>
    </row>
    <row r="41" spans="1:9" ht="15.75" customHeight="1" x14ac:dyDescent="0.25">
      <c r="B41" s="843" t="s">
        <v>447</v>
      </c>
    </row>
    <row r="42" spans="1:9" ht="15.75" customHeight="1" thickBot="1" x14ac:dyDescent="0.3"/>
    <row r="43" spans="1:9" ht="15.75" customHeight="1" x14ac:dyDescent="0.25">
      <c r="B43" s="703" t="s">
        <v>365</v>
      </c>
      <c r="C43" s="580"/>
    </row>
    <row r="44" spans="1:9" ht="15.75" customHeight="1" x14ac:dyDescent="0.25">
      <c r="B44" s="704" t="s">
        <v>315</v>
      </c>
      <c r="C44" s="580"/>
    </row>
    <row r="45" spans="1:9" ht="15.75" customHeight="1" x14ac:dyDescent="0.25">
      <c r="B45" s="581" t="s">
        <v>293</v>
      </c>
      <c r="C45" s="580"/>
    </row>
    <row r="46" spans="1:9" ht="15.75" customHeight="1" x14ac:dyDescent="0.25">
      <c r="B46" s="582" t="s">
        <v>143</v>
      </c>
      <c r="C46" s="580"/>
    </row>
    <row r="47" spans="1:9" ht="15.75" customHeight="1" x14ac:dyDescent="0.25">
      <c r="B47" s="583" t="s">
        <v>144</v>
      </c>
      <c r="C47" s="580"/>
    </row>
    <row r="48" spans="1:9" ht="15.75" customHeight="1" x14ac:dyDescent="0.25">
      <c r="B48" s="584" t="s">
        <v>141</v>
      </c>
      <c r="C48" s="580"/>
    </row>
    <row r="49" spans="1:3" ht="15.75" customHeight="1" x14ac:dyDescent="0.25">
      <c r="B49" s="585" t="s">
        <v>311</v>
      </c>
      <c r="C49" s="580"/>
    </row>
    <row r="50" spans="1:3" ht="15.75" customHeight="1" x14ac:dyDescent="0.25">
      <c r="B50" s="585" t="s">
        <v>312</v>
      </c>
      <c r="C50" s="580"/>
    </row>
    <row r="51" spans="1:3" ht="15.75" customHeight="1" x14ac:dyDescent="0.25">
      <c r="B51" s="585" t="s">
        <v>175</v>
      </c>
      <c r="C51" s="580"/>
    </row>
    <row r="52" spans="1:3" ht="15.75" customHeight="1" x14ac:dyDescent="0.25">
      <c r="B52" s="585" t="s">
        <v>317</v>
      </c>
      <c r="C52" s="580"/>
    </row>
    <row r="53" spans="1:3" ht="15.75" customHeight="1" x14ac:dyDescent="0.25">
      <c r="B53" s="585" t="s">
        <v>313</v>
      </c>
      <c r="C53" s="580"/>
    </row>
    <row r="54" spans="1:3" ht="15.75" customHeight="1" x14ac:dyDescent="0.25">
      <c r="B54" s="585" t="s">
        <v>174</v>
      </c>
      <c r="C54" s="580"/>
    </row>
    <row r="55" spans="1:3" ht="15.75" customHeight="1" x14ac:dyDescent="0.25">
      <c r="B55" s="585" t="s">
        <v>314</v>
      </c>
      <c r="C55" s="580"/>
    </row>
    <row r="56" spans="1:3" ht="15.75" customHeight="1" x14ac:dyDescent="0.25">
      <c r="B56" s="846" t="s">
        <v>145</v>
      </c>
      <c r="C56" s="580"/>
    </row>
    <row r="58" spans="1:3" ht="15.75" customHeight="1" x14ac:dyDescent="0.25">
      <c r="A58" s="1148"/>
      <c r="B58" s="1149" t="s">
        <v>639</v>
      </c>
      <c r="C58" s="1150"/>
    </row>
    <row r="59" spans="1:3" ht="15.75" customHeight="1" x14ac:dyDescent="0.25">
      <c r="A59" s="1109"/>
      <c r="B59" s="1109"/>
      <c r="C59" s="1109"/>
    </row>
    <row r="60" spans="1:3" ht="15.75" customHeight="1" x14ac:dyDescent="0.25">
      <c r="A60" s="1109"/>
      <c r="B60" s="1109"/>
      <c r="C60" s="1109"/>
    </row>
    <row r="61" spans="1:3" ht="15.75" customHeight="1" x14ac:dyDescent="0.25">
      <c r="A61" s="1109"/>
      <c r="B61" s="1109"/>
      <c r="C61" s="1109"/>
    </row>
    <row r="62" spans="1:3" ht="15.75" customHeight="1" x14ac:dyDescent="0.25">
      <c r="A62" s="1109"/>
      <c r="B62" s="1109"/>
      <c r="C62" s="1109"/>
    </row>
    <row r="63" spans="1:3" ht="15.75" customHeight="1" x14ac:dyDescent="0.25">
      <c r="A63" s="1109"/>
      <c r="B63" s="1109"/>
      <c r="C63" s="1109"/>
    </row>
    <row r="64" spans="1:3" ht="15.75" customHeight="1" x14ac:dyDescent="0.25">
      <c r="A64" s="1109"/>
      <c r="B64" s="1109"/>
      <c r="C64" s="1109"/>
    </row>
    <row r="65" spans="1:3" ht="15.75" customHeight="1" x14ac:dyDescent="0.25">
      <c r="A65" s="832"/>
      <c r="B65" s="832"/>
      <c r="C65" s="832"/>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8"/>
      <c r="B1" s="1149" t="s">
        <v>639</v>
      </c>
      <c r="C1" s="1150"/>
      <c r="E1" s="529"/>
      <c r="F1" s="529"/>
      <c r="G1" s="529"/>
      <c r="H1" s="529"/>
      <c r="I1" s="529"/>
      <c r="J1" s="529"/>
      <c r="K1" s="529"/>
      <c r="L1" s="529"/>
      <c r="M1" s="530"/>
    </row>
    <row r="2" spans="1:14" ht="18.75" thickBot="1" x14ac:dyDescent="0.25">
      <c r="A2" s="722"/>
      <c r="B2" s="1173"/>
      <c r="C2" s="58"/>
      <c r="E2" s="531"/>
      <c r="F2" s="1668" t="s">
        <v>498</v>
      </c>
      <c r="G2" s="1668"/>
      <c r="H2" s="1668"/>
      <c r="I2" s="1668"/>
      <c r="J2" s="1668"/>
      <c r="K2" s="1668"/>
      <c r="L2" s="1668"/>
      <c r="M2" s="1668"/>
    </row>
    <row r="3" spans="1:14" ht="18.75" thickBot="1" x14ac:dyDescent="0.25">
      <c r="A3" s="722"/>
      <c r="B3" s="391" t="s">
        <v>87</v>
      </c>
      <c r="C3" s="58"/>
      <c r="E3" s="405"/>
      <c r="F3" s="1655"/>
      <c r="G3" s="1655"/>
      <c r="H3" s="1655"/>
      <c r="I3" s="1655"/>
      <c r="J3" s="1655"/>
      <c r="K3" s="1655"/>
      <c r="L3" s="1655"/>
      <c r="M3" s="1655"/>
    </row>
    <row r="4" spans="1:14" ht="15.75" customHeight="1" x14ac:dyDescent="0.2">
      <c r="A4" s="722"/>
      <c r="B4" s="1359" t="str">
        <f>Title!$B$4</f>
        <v>R4</v>
      </c>
      <c r="C4" s="58"/>
      <c r="E4" s="406"/>
      <c r="F4" s="1656" t="s">
        <v>103</v>
      </c>
      <c r="G4" s="1656"/>
      <c r="H4" s="1656"/>
      <c r="I4" s="1656"/>
      <c r="J4" s="1656"/>
      <c r="K4" s="1656"/>
      <c r="L4" s="1656"/>
      <c r="M4" s="1656"/>
    </row>
    <row r="5" spans="1:14" ht="15.75" x14ac:dyDescent="0.2">
      <c r="A5" s="722"/>
      <c r="B5" s="1360"/>
      <c r="C5" s="58"/>
      <c r="E5" s="1247"/>
      <c r="F5" s="1240"/>
      <c r="G5" s="1282" t="s">
        <v>72</v>
      </c>
      <c r="H5" s="1243"/>
      <c r="I5" s="1244"/>
      <c r="J5" s="1244"/>
      <c r="K5" s="1244"/>
      <c r="L5" s="1244"/>
      <c r="M5" s="1246"/>
      <c r="N5" s="1109"/>
    </row>
    <row r="6" spans="1:14" ht="16.5" thickBot="1" x14ac:dyDescent="0.25">
      <c r="A6" s="722"/>
      <c r="B6" s="1361"/>
      <c r="C6" s="58"/>
      <c r="E6" s="1247"/>
      <c r="F6" s="1240"/>
      <c r="G6" s="1282" t="s">
        <v>81</v>
      </c>
      <c r="H6" s="1244"/>
      <c r="I6" s="1244"/>
      <c r="J6" s="1244"/>
      <c r="K6" s="1244"/>
      <c r="L6" s="1244"/>
      <c r="M6" s="1246"/>
    </row>
    <row r="7" spans="1:14" ht="13.5" customHeight="1" thickBot="1" x14ac:dyDescent="0.25">
      <c r="A7" s="722"/>
      <c r="B7" s="59"/>
      <c r="C7" s="636"/>
      <c r="E7" s="1667" t="s">
        <v>668</v>
      </c>
      <c r="F7" s="1667"/>
      <c r="G7" s="1667"/>
      <c r="H7" s="1667"/>
      <c r="I7" s="1667"/>
      <c r="J7" s="1667"/>
      <c r="K7" s="1667"/>
      <c r="L7" s="1667"/>
      <c r="M7" s="1667"/>
    </row>
    <row r="8" spans="1:14" ht="15.75" customHeight="1" x14ac:dyDescent="0.2">
      <c r="A8" s="722"/>
      <c r="B8" s="570" t="s">
        <v>142</v>
      </c>
      <c r="C8" s="571"/>
      <c r="E8" s="1667"/>
      <c r="F8" s="1667"/>
      <c r="G8" s="1667"/>
      <c r="H8" s="1667"/>
      <c r="I8" s="1667"/>
      <c r="J8" s="1667"/>
      <c r="K8" s="1667"/>
      <c r="L8" s="1667"/>
      <c r="M8" s="1667"/>
    </row>
    <row r="9" spans="1:14" ht="15.75" customHeight="1" x14ac:dyDescent="0.2">
      <c r="A9" s="722"/>
      <c r="B9" s="836" t="s">
        <v>171</v>
      </c>
      <c r="C9" s="571"/>
      <c r="E9" s="1241"/>
      <c r="F9" s="1241"/>
      <c r="G9" s="1249">
        <v>6</v>
      </c>
      <c r="H9" s="1248" t="s">
        <v>0</v>
      </c>
      <c r="I9" s="1249" t="s">
        <v>73</v>
      </c>
      <c r="J9" s="1249" t="s">
        <v>215</v>
      </c>
      <c r="K9" s="1249" t="s">
        <v>1</v>
      </c>
      <c r="L9" s="1250">
        <v>1</v>
      </c>
      <c r="M9" s="1251">
        <v>0.66666666666666663</v>
      </c>
    </row>
    <row r="10" spans="1:14" ht="15.75" x14ac:dyDescent="0.2">
      <c r="A10" s="722"/>
      <c r="B10" s="837"/>
      <c r="C10" s="838"/>
      <c r="E10" s="1242"/>
      <c r="F10" s="1242"/>
      <c r="G10" s="1261">
        <f>G9+1</f>
        <v>7</v>
      </c>
      <c r="H10" s="1252" t="s">
        <v>0</v>
      </c>
      <c r="I10" s="1252" t="s">
        <v>371</v>
      </c>
      <c r="J10" s="1253" t="s">
        <v>215</v>
      </c>
      <c r="K10" s="1253" t="s">
        <v>1</v>
      </c>
      <c r="L10" s="1254">
        <v>1</v>
      </c>
      <c r="M10" s="1283">
        <f t="shared" ref="M10:M17" si="0">M9+TIME(0,L9,0)</f>
        <v>0.66736111111111107</v>
      </c>
    </row>
    <row r="11" spans="1:14" ht="15.75" x14ac:dyDescent="0.2">
      <c r="A11" s="722"/>
      <c r="B11" s="839" t="s">
        <v>506</v>
      </c>
      <c r="C11" s="571"/>
      <c r="E11" s="1245"/>
      <c r="F11" s="1245"/>
      <c r="G11" s="1266">
        <v>3</v>
      </c>
      <c r="H11" s="1256" t="s">
        <v>2</v>
      </c>
      <c r="I11" s="1257" t="s">
        <v>104</v>
      </c>
      <c r="J11" s="1258" t="s">
        <v>215</v>
      </c>
      <c r="K11" s="1249" t="s">
        <v>4</v>
      </c>
      <c r="L11" s="1259">
        <v>3</v>
      </c>
      <c r="M11" s="1260">
        <f t="shared" si="0"/>
        <v>0.66805555555555551</v>
      </c>
      <c r="N11" s="1109"/>
    </row>
    <row r="12" spans="1:14" ht="15.75" x14ac:dyDescent="0.2">
      <c r="A12" s="57"/>
      <c r="B12" s="840" t="s">
        <v>507</v>
      </c>
      <c r="C12" s="58"/>
      <c r="E12" s="1242"/>
      <c r="F12" s="1242"/>
      <c r="G12" s="1261">
        <v>4</v>
      </c>
      <c r="H12" s="1252" t="s">
        <v>0</v>
      </c>
      <c r="I12" s="1262" t="s">
        <v>373</v>
      </c>
      <c r="J12" s="1253" t="s">
        <v>215</v>
      </c>
      <c r="K12" s="1253" t="s">
        <v>1</v>
      </c>
      <c r="L12" s="1254">
        <v>3</v>
      </c>
      <c r="M12" s="1255">
        <f t="shared" si="0"/>
        <v>0.67013888888888884</v>
      </c>
      <c r="N12" s="1109"/>
    </row>
    <row r="13" spans="1:14" ht="15.75" x14ac:dyDescent="0.2">
      <c r="A13" s="722"/>
      <c r="B13" s="841" t="s">
        <v>197</v>
      </c>
      <c r="C13" s="571"/>
      <c r="E13" s="1245"/>
      <c r="F13" s="1245"/>
      <c r="G13" s="1266">
        <v>4.0999999999999996</v>
      </c>
      <c r="H13" s="1256" t="s">
        <v>0</v>
      </c>
      <c r="I13" s="1263" t="s">
        <v>531</v>
      </c>
      <c r="J13" s="1258" t="s">
        <v>215</v>
      </c>
      <c r="K13" s="1249" t="s">
        <v>1</v>
      </c>
      <c r="L13" s="1259">
        <v>2</v>
      </c>
      <c r="M13" s="1260">
        <f t="shared" si="0"/>
        <v>0.67222222222222217</v>
      </c>
      <c r="N13" s="1109"/>
    </row>
    <row r="14" spans="1:14" ht="15.75" x14ac:dyDescent="0.2">
      <c r="A14" s="57"/>
      <c r="B14" s="842" t="s">
        <v>307</v>
      </c>
      <c r="C14" s="571"/>
      <c r="E14" s="1242"/>
      <c r="F14" s="1242"/>
      <c r="G14" s="1264">
        <v>5</v>
      </c>
      <c r="H14" s="1253" t="s">
        <v>51</v>
      </c>
      <c r="I14" s="1253" t="s">
        <v>669</v>
      </c>
      <c r="J14" s="1253" t="s">
        <v>215</v>
      </c>
      <c r="K14" s="1253" t="s">
        <v>1</v>
      </c>
      <c r="L14" s="1254">
        <v>40</v>
      </c>
      <c r="M14" s="1255">
        <f t="shared" si="0"/>
        <v>0.67361111111111105</v>
      </c>
      <c r="N14" s="1109"/>
    </row>
    <row r="15" spans="1:14" ht="15.75" x14ac:dyDescent="0.2">
      <c r="A15" s="57"/>
      <c r="B15" s="577" t="s">
        <v>343</v>
      </c>
      <c r="C15" s="571"/>
      <c r="E15" s="1245"/>
      <c r="F15" s="1245"/>
      <c r="G15" s="1265">
        <v>6</v>
      </c>
      <c r="H15" s="1258" t="s">
        <v>66</v>
      </c>
      <c r="I15" s="1257" t="s">
        <v>13</v>
      </c>
      <c r="J15" s="1258" t="s">
        <v>215</v>
      </c>
      <c r="K15" s="1258" t="s">
        <v>4</v>
      </c>
      <c r="L15" s="1259">
        <v>30</v>
      </c>
      <c r="M15" s="1260">
        <f t="shared" si="0"/>
        <v>0.70138888888888884</v>
      </c>
      <c r="N15" s="1109"/>
    </row>
    <row r="16" spans="1:14" ht="15.75" x14ac:dyDescent="0.2">
      <c r="A16" s="57"/>
      <c r="B16" s="578" t="s">
        <v>425</v>
      </c>
      <c r="C16" s="579"/>
      <c r="E16" s="1242"/>
      <c r="F16" s="1242"/>
      <c r="G16" s="1264">
        <v>7</v>
      </c>
      <c r="H16" s="1253" t="s">
        <v>2</v>
      </c>
      <c r="I16" s="1262" t="s">
        <v>105</v>
      </c>
      <c r="J16" s="1253" t="s">
        <v>215</v>
      </c>
      <c r="K16" s="1253" t="s">
        <v>4</v>
      </c>
      <c r="L16" s="1254">
        <v>40</v>
      </c>
      <c r="M16" s="1255">
        <f t="shared" si="0"/>
        <v>0.72222222222222221</v>
      </c>
      <c r="N16" s="1109"/>
    </row>
    <row r="17" spans="1:14" ht="12.75" customHeight="1" x14ac:dyDescent="0.2">
      <c r="A17" s="57"/>
      <c r="B17" s="59"/>
      <c r="C17" s="520"/>
      <c r="E17" s="1245"/>
      <c r="F17" s="1245"/>
      <c r="G17" s="1265">
        <v>8</v>
      </c>
      <c r="H17" s="1266" t="s">
        <v>79</v>
      </c>
      <c r="I17" s="1258" t="s">
        <v>218</v>
      </c>
      <c r="J17" s="1258"/>
      <c r="K17" s="1258"/>
      <c r="L17" s="1259"/>
      <c r="M17" s="1260">
        <f t="shared" si="0"/>
        <v>0.75</v>
      </c>
      <c r="N17" s="1109"/>
    </row>
    <row r="18" spans="1:14" ht="15.75" customHeight="1" x14ac:dyDescent="0.2">
      <c r="A18" s="57"/>
      <c r="B18" s="59"/>
      <c r="C18" s="58"/>
      <c r="E18" s="1242"/>
      <c r="F18" s="1242"/>
      <c r="G18" s="1264"/>
      <c r="H18" s="1253"/>
      <c r="I18" s="1253"/>
      <c r="J18" s="1253"/>
      <c r="K18" s="1253"/>
      <c r="L18" s="1254"/>
      <c r="M18" s="1255"/>
      <c r="N18" s="1109"/>
    </row>
    <row r="19" spans="1:14" ht="15.75" x14ac:dyDescent="0.2">
      <c r="A19" s="722"/>
      <c r="B19" s="1325" t="s">
        <v>508</v>
      </c>
      <c r="C19" s="571"/>
      <c r="E19" s="1267"/>
      <c r="F19" s="1268"/>
      <c r="G19" s="1269" t="s">
        <v>7</v>
      </c>
      <c r="H19" s="1269"/>
      <c r="I19" s="1270" t="s">
        <v>388</v>
      </c>
      <c r="J19" s="1271"/>
      <c r="K19" s="1271"/>
      <c r="L19" s="1271"/>
      <c r="M19" s="1272"/>
      <c r="N19" s="1109"/>
    </row>
    <row r="20" spans="1:14" ht="15.75" x14ac:dyDescent="0.2">
      <c r="A20" s="57"/>
      <c r="B20" s="840" t="s">
        <v>509</v>
      </c>
      <c r="C20" s="58"/>
      <c r="E20" s="1273"/>
      <c r="F20" s="1274"/>
      <c r="G20" s="1275"/>
      <c r="H20" s="1275"/>
      <c r="I20" s="1275" t="s">
        <v>389</v>
      </c>
      <c r="J20" s="1276"/>
      <c r="K20" s="1276"/>
      <c r="L20" s="1276"/>
      <c r="M20" s="1277"/>
      <c r="N20" s="1109"/>
    </row>
    <row r="21" spans="1:14" ht="15.75" x14ac:dyDescent="0.2">
      <c r="A21" s="722"/>
      <c r="B21" s="1326" t="s">
        <v>303</v>
      </c>
      <c r="C21" s="571"/>
      <c r="E21" s="1267"/>
      <c r="F21" s="1278"/>
      <c r="G21" s="1279"/>
      <c r="H21" s="1279"/>
      <c r="I21" s="1270"/>
      <c r="J21" s="1271"/>
      <c r="K21" s="1271"/>
      <c r="L21" s="1271"/>
      <c r="M21" s="1272"/>
      <c r="N21" s="1109"/>
    </row>
    <row r="22" spans="1:14" ht="15.75" x14ac:dyDescent="0.25">
      <c r="A22" s="57"/>
      <c r="B22" s="1327" t="s">
        <v>342</v>
      </c>
      <c r="C22" s="571"/>
      <c r="E22" s="527"/>
      <c r="F22" s="527"/>
      <c r="G22" s="1280"/>
      <c r="H22" s="1280"/>
      <c r="I22" s="1275" t="s">
        <v>368</v>
      </c>
      <c r="J22" s="1276"/>
      <c r="K22" s="1276"/>
      <c r="L22" s="1276"/>
      <c r="M22" s="1277"/>
      <c r="N22" s="1109"/>
    </row>
    <row r="23" spans="1:14" ht="15.75" x14ac:dyDescent="0.25">
      <c r="A23" s="57"/>
      <c r="B23" s="1328" t="s">
        <v>360</v>
      </c>
      <c r="C23" s="571"/>
      <c r="E23" s="528"/>
      <c r="F23" s="528"/>
      <c r="G23" s="1279"/>
      <c r="H23" s="1279"/>
      <c r="I23" s="1270" t="s">
        <v>369</v>
      </c>
      <c r="J23" s="1271"/>
      <c r="K23" s="1271"/>
      <c r="L23" s="1271"/>
      <c r="M23" s="1272"/>
      <c r="N23" s="1109"/>
    </row>
    <row r="24" spans="1:14" ht="18" x14ac:dyDescent="0.2">
      <c r="A24" s="57"/>
      <c r="B24" s="1329" t="s">
        <v>359</v>
      </c>
      <c r="C24" s="571"/>
      <c r="E24" s="1276"/>
      <c r="F24" s="1276"/>
      <c r="G24" s="1281"/>
      <c r="H24" s="1276"/>
      <c r="I24" s="1276"/>
      <c r="J24" s="1276"/>
      <c r="K24" s="1276"/>
      <c r="L24" s="1276"/>
      <c r="M24" s="1277"/>
      <c r="N24" s="1109"/>
    </row>
    <row r="25" spans="1:14" ht="15.75" x14ac:dyDescent="0.2">
      <c r="A25" s="57"/>
      <c r="B25" s="1330" t="s">
        <v>427</v>
      </c>
      <c r="C25" s="571"/>
    </row>
    <row r="26" spans="1:14" ht="12.75" customHeight="1" x14ac:dyDescent="0.25">
      <c r="A26" s="57"/>
      <c r="B26" s="1331" t="s">
        <v>428</v>
      </c>
      <c r="C26" s="571"/>
    </row>
    <row r="27" spans="1:14" ht="15.75" x14ac:dyDescent="0.2">
      <c r="A27" s="57"/>
      <c r="B27" s="1332" t="s">
        <v>38</v>
      </c>
      <c r="C27" s="571"/>
    </row>
    <row r="28" spans="1:14" ht="18" x14ac:dyDescent="0.2">
      <c r="A28" s="57"/>
      <c r="B28" s="1333" t="s">
        <v>32</v>
      </c>
      <c r="C28" s="571"/>
      <c r="E28" s="1109"/>
      <c r="F28" s="1109"/>
      <c r="G28" s="1109"/>
      <c r="H28" s="1109"/>
      <c r="I28" s="1109"/>
      <c r="J28" s="1109"/>
      <c r="K28" s="1109"/>
      <c r="L28" s="1109"/>
      <c r="M28" s="1109"/>
      <c r="N28" s="1109"/>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1109"/>
      <c r="F33" s="1109"/>
      <c r="G33" s="1109"/>
      <c r="H33" s="1109"/>
      <c r="I33" s="1109"/>
      <c r="J33" s="1109"/>
      <c r="K33" s="1109"/>
      <c r="L33" s="1109"/>
      <c r="M33" s="1109"/>
      <c r="N33" s="1109"/>
    </row>
    <row r="34" spans="1:14" ht="18" x14ac:dyDescent="0.2">
      <c r="A34" s="57"/>
      <c r="B34" s="1097" t="s">
        <v>513</v>
      </c>
      <c r="C34" s="58"/>
      <c r="E34" s="1109"/>
      <c r="F34" s="1109"/>
      <c r="G34" s="1109"/>
      <c r="H34" s="1109"/>
      <c r="I34" s="1109"/>
      <c r="J34" s="1109"/>
      <c r="K34" s="1109"/>
      <c r="L34" s="1109"/>
      <c r="M34" s="1109"/>
      <c r="N34" s="1109"/>
    </row>
    <row r="35" spans="1:14" ht="15.75" x14ac:dyDescent="0.2">
      <c r="A35" s="57"/>
      <c r="B35" s="59"/>
      <c r="C35" s="571"/>
      <c r="E35" s="1109"/>
      <c r="F35" s="1109"/>
      <c r="G35" s="1109"/>
      <c r="H35" s="1109"/>
      <c r="I35" s="1109"/>
      <c r="J35" s="1109"/>
      <c r="K35" s="1109"/>
      <c r="L35" s="1109"/>
      <c r="M35" s="1109"/>
      <c r="N35" s="1109"/>
    </row>
    <row r="36" spans="1:14" ht="14.25" customHeight="1"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64" t="s">
        <v>640</v>
      </c>
      <c r="C38" s="59"/>
      <c r="E38" s="1109"/>
      <c r="F38" s="1109"/>
      <c r="G38" s="1109"/>
      <c r="H38" s="1109"/>
      <c r="I38" s="1109"/>
      <c r="J38" s="1109"/>
      <c r="K38" s="1109"/>
      <c r="L38" s="1109"/>
      <c r="M38" s="1109"/>
      <c r="N38" s="1109"/>
    </row>
    <row r="39" spans="1:14" ht="21" customHeight="1" x14ac:dyDescent="0.2">
      <c r="A39" s="59"/>
      <c r="B39" s="1365"/>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row>
    <row r="44" spans="1:14" ht="15" x14ac:dyDescent="0.2">
      <c r="A44" s="57"/>
      <c r="B44" s="704" t="s">
        <v>315</v>
      </c>
      <c r="C44" s="580"/>
    </row>
    <row r="45" spans="1:14" ht="14.25" x14ac:dyDescent="0.2">
      <c r="A45" s="57"/>
      <c r="B45" s="581" t="s">
        <v>293</v>
      </c>
      <c r="C45" s="580"/>
    </row>
    <row r="46" spans="1:14" ht="14.25" x14ac:dyDescent="0.2">
      <c r="A46" s="57"/>
      <c r="B46" s="582" t="s">
        <v>143</v>
      </c>
      <c r="C46" s="580"/>
    </row>
    <row r="47" spans="1:14" ht="14.25" x14ac:dyDescent="0.2">
      <c r="A47" s="57"/>
      <c r="B47" s="583" t="s">
        <v>144</v>
      </c>
      <c r="C47" s="580"/>
    </row>
    <row r="48" spans="1:14"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09" customWidth="1"/>
    <col min="2" max="2" width="12.42578125" style="1109" customWidth="1"/>
    <col min="3" max="4" width="1.42578125" style="1109" customWidth="1"/>
    <col min="5" max="5" width="3.42578125" style="1109" customWidth="1"/>
    <col min="6" max="6" width="2.7109375" style="1109" customWidth="1"/>
    <col min="7" max="7" width="4" style="1109" customWidth="1"/>
    <col min="8" max="8" width="5.85546875" style="1109" customWidth="1"/>
    <col min="9" max="9" width="54.85546875" style="1109" customWidth="1"/>
    <col min="10" max="10" width="5.28515625" style="1109" customWidth="1"/>
    <col min="11" max="11" width="14.140625" style="1109" customWidth="1"/>
    <col min="12" max="12" width="1.5703125" style="1109" customWidth="1"/>
    <col min="13" max="13" width="13.140625" style="1109" customWidth="1"/>
    <col min="14" max="14" width="8" style="1109" customWidth="1"/>
    <col min="15" max="16384" width="9.140625" style="1109"/>
  </cols>
  <sheetData>
    <row r="1" spans="1:18" ht="16.5" thickBot="1" x14ac:dyDescent="0.25">
      <c r="A1" s="1148"/>
      <c r="B1" s="1149" t="s">
        <v>639</v>
      </c>
      <c r="C1" s="1150"/>
    </row>
    <row r="2" spans="1:18" ht="18.75" customHeight="1" thickBot="1" x14ac:dyDescent="0.25">
      <c r="A2" s="722"/>
      <c r="B2" s="1173"/>
      <c r="C2" s="58"/>
      <c r="E2" s="1669" t="s">
        <v>622</v>
      </c>
      <c r="F2" s="1670"/>
      <c r="G2" s="1670"/>
      <c r="H2" s="1670"/>
      <c r="I2" s="1670"/>
      <c r="J2" s="1670"/>
      <c r="K2" s="1670"/>
      <c r="L2" s="1670"/>
      <c r="M2" s="1670"/>
      <c r="N2" s="1671"/>
      <c r="O2" s="157"/>
      <c r="P2" s="157"/>
      <c r="Q2" s="157"/>
      <c r="R2" s="157"/>
    </row>
    <row r="3" spans="1:18" ht="18.75" customHeight="1" thickBot="1" x14ac:dyDescent="0.25">
      <c r="A3" s="722"/>
      <c r="B3" s="391" t="s">
        <v>87</v>
      </c>
      <c r="C3" s="58"/>
      <c r="E3" s="1672" t="s">
        <v>623</v>
      </c>
      <c r="F3" s="1673"/>
      <c r="G3" s="1673"/>
      <c r="H3" s="1673"/>
      <c r="I3" s="1673"/>
      <c r="J3" s="1673"/>
      <c r="K3" s="1673"/>
      <c r="L3" s="1673"/>
      <c r="M3" s="1673"/>
      <c r="N3" s="1674"/>
      <c r="O3" s="157"/>
      <c r="P3" s="157"/>
      <c r="Q3" s="157"/>
      <c r="R3" s="157"/>
    </row>
    <row r="4" spans="1:18" ht="19.5" customHeight="1" x14ac:dyDescent="0.2">
      <c r="A4" s="722"/>
      <c r="B4" s="1359" t="str">
        <f>Title!$B$4</f>
        <v>R4</v>
      </c>
      <c r="C4" s="58"/>
      <c r="E4" s="1675" t="s">
        <v>625</v>
      </c>
      <c r="F4" s="1676"/>
      <c r="G4" s="1676"/>
      <c r="H4" s="1676"/>
      <c r="I4" s="1676"/>
      <c r="J4" s="1676"/>
      <c r="K4" s="1676"/>
      <c r="L4" s="1676"/>
      <c r="M4" s="1676"/>
      <c r="N4" s="1677"/>
      <c r="O4" s="157"/>
      <c r="P4" s="157"/>
      <c r="Q4" s="157"/>
      <c r="R4" s="157"/>
    </row>
    <row r="5" spans="1:18" ht="15.75" x14ac:dyDescent="0.25">
      <c r="A5" s="722"/>
      <c r="B5" s="1360"/>
      <c r="C5" s="58"/>
      <c r="E5" s="1129"/>
      <c r="F5" s="1119" t="s">
        <v>6</v>
      </c>
      <c r="G5" s="1678" t="s">
        <v>624</v>
      </c>
      <c r="H5" s="1679"/>
      <c r="I5" s="1679"/>
      <c r="J5" s="1679"/>
      <c r="K5" s="1679"/>
      <c r="L5" s="1679"/>
      <c r="M5" s="1679"/>
      <c r="N5" s="1680"/>
      <c r="O5" s="157"/>
      <c r="P5" s="157"/>
      <c r="Q5" s="157"/>
      <c r="R5" s="157"/>
    </row>
    <row r="6" spans="1:18" ht="16.5" thickBot="1" x14ac:dyDescent="0.3">
      <c r="A6" s="722"/>
      <c r="B6" s="1361"/>
      <c r="C6" s="58"/>
      <c r="E6" s="1130"/>
      <c r="F6" s="1119" t="s">
        <v>6</v>
      </c>
      <c r="G6" s="1678" t="s">
        <v>627</v>
      </c>
      <c r="H6" s="1679"/>
      <c r="I6" s="1679"/>
      <c r="J6" s="1679"/>
      <c r="K6" s="1679"/>
      <c r="L6" s="1679"/>
      <c r="M6" s="1679"/>
      <c r="N6" s="1680"/>
      <c r="O6" s="157"/>
      <c r="P6" s="157"/>
      <c r="Q6" s="157"/>
      <c r="R6" s="157"/>
    </row>
    <row r="7" spans="1:18" ht="16.5" thickBot="1" x14ac:dyDescent="0.3">
      <c r="A7" s="722"/>
      <c r="B7" s="59"/>
      <c r="C7" s="636"/>
      <c r="E7" s="1130"/>
      <c r="F7" s="1119"/>
      <c r="G7" s="1678"/>
      <c r="H7" s="1679"/>
      <c r="I7" s="1679"/>
      <c r="J7" s="1679"/>
      <c r="K7" s="1679"/>
      <c r="L7" s="1679"/>
      <c r="M7" s="1679"/>
      <c r="N7" s="1680"/>
      <c r="O7" s="157"/>
      <c r="P7" s="157"/>
      <c r="Q7" s="157"/>
      <c r="R7" s="157"/>
    </row>
    <row r="8" spans="1:18" ht="20.25" x14ac:dyDescent="0.25">
      <c r="A8" s="722"/>
      <c r="B8" s="570" t="s">
        <v>142</v>
      </c>
      <c r="C8" s="571"/>
      <c r="E8" s="1131"/>
      <c r="F8" s="1681" t="s">
        <v>628</v>
      </c>
      <c r="G8" s="1681"/>
      <c r="H8" s="1681"/>
      <c r="I8" s="1681"/>
      <c r="J8" s="1681"/>
      <c r="K8" s="1681"/>
      <c r="L8" s="1681"/>
      <c r="M8" s="1681"/>
      <c r="N8" s="1682"/>
      <c r="O8" s="157"/>
      <c r="P8" s="157"/>
      <c r="Q8" s="157"/>
      <c r="R8" s="157"/>
    </row>
    <row r="9" spans="1:18" ht="20.25" x14ac:dyDescent="0.2">
      <c r="A9" s="722"/>
      <c r="B9" s="836" t="s">
        <v>171</v>
      </c>
      <c r="C9" s="571"/>
      <c r="E9" s="1132"/>
      <c r="F9" s="1019"/>
      <c r="G9" s="1019"/>
      <c r="H9" s="1019"/>
      <c r="I9" s="1019"/>
      <c r="J9" s="1019"/>
      <c r="K9" s="1019"/>
      <c r="L9" s="1120"/>
      <c r="M9" s="153" t="s">
        <v>283</v>
      </c>
      <c r="N9" s="1133" t="s">
        <v>126</v>
      </c>
      <c r="O9" s="157"/>
      <c r="P9" s="157"/>
      <c r="Q9" s="157"/>
      <c r="R9" s="157"/>
    </row>
    <row r="10" spans="1:18" ht="20.25" x14ac:dyDescent="0.2">
      <c r="A10" s="722"/>
      <c r="B10" s="837"/>
      <c r="C10" s="838"/>
      <c r="E10" s="1134"/>
      <c r="F10" s="776"/>
      <c r="G10" s="783">
        <v>1</v>
      </c>
      <c r="H10" s="1022"/>
      <c r="I10" s="1022" t="s">
        <v>465</v>
      </c>
      <c r="J10" s="779" t="s">
        <v>215</v>
      </c>
      <c r="K10" s="1021" t="s">
        <v>1</v>
      </c>
      <c r="L10" s="1121"/>
      <c r="M10" s="164">
        <f>TIME(13,30,0)</f>
        <v>0.5625</v>
      </c>
      <c r="N10" s="1135">
        <v>5</v>
      </c>
      <c r="O10" s="157"/>
      <c r="P10" s="157"/>
      <c r="Q10" s="157"/>
      <c r="R10" s="157"/>
    </row>
    <row r="11" spans="1:18" ht="38.25" x14ac:dyDescent="0.2">
      <c r="A11" s="722"/>
      <c r="B11" s="839" t="s">
        <v>506</v>
      </c>
      <c r="C11" s="571"/>
      <c r="E11" s="1132"/>
      <c r="F11" s="770"/>
      <c r="G11" s="897">
        <f>G10+1</f>
        <v>2</v>
      </c>
      <c r="H11" s="897" t="s">
        <v>66</v>
      </c>
      <c r="I11" s="161" t="s">
        <v>466</v>
      </c>
      <c r="J11" s="773" t="s">
        <v>215</v>
      </c>
      <c r="K11" s="897" t="s">
        <v>1</v>
      </c>
      <c r="L11" s="1120"/>
      <c r="M11" s="1118">
        <f>M10+TIME(0,N10,0)</f>
        <v>0.56597222222222221</v>
      </c>
      <c r="N11" s="1136">
        <v>5</v>
      </c>
      <c r="O11" s="157"/>
      <c r="P11" s="157"/>
      <c r="Q11" s="157"/>
      <c r="R11" s="157"/>
    </row>
    <row r="12" spans="1:18" ht="20.25" x14ac:dyDescent="0.2">
      <c r="A12" s="57"/>
      <c r="B12" s="840" t="s">
        <v>507</v>
      </c>
      <c r="C12" s="58"/>
      <c r="E12" s="1134"/>
      <c r="F12" s="776"/>
      <c r="G12" s="9">
        <f>G11+1</f>
        <v>3</v>
      </c>
      <c r="H12" s="1021" t="s">
        <v>66</v>
      </c>
      <c r="I12" s="1022" t="s">
        <v>467</v>
      </c>
      <c r="J12" s="779" t="s">
        <v>215</v>
      </c>
      <c r="K12" s="1021" t="s">
        <v>468</v>
      </c>
      <c r="L12" s="1122"/>
      <c r="M12" s="164">
        <f>M11+TIME(0,N11,0)</f>
        <v>0.56944444444444442</v>
      </c>
      <c r="N12" s="1135">
        <v>45</v>
      </c>
      <c r="O12" s="157"/>
      <c r="P12" s="157"/>
      <c r="Q12" s="157"/>
      <c r="R12" s="157"/>
    </row>
    <row r="13" spans="1:18" ht="20.25" x14ac:dyDescent="0.2">
      <c r="A13" s="722"/>
      <c r="B13" s="841" t="s">
        <v>197</v>
      </c>
      <c r="C13" s="571"/>
      <c r="E13" s="1132"/>
      <c r="F13" s="770"/>
      <c r="G13" s="897">
        <f>G12+1</f>
        <v>4</v>
      </c>
      <c r="H13" s="897" t="s">
        <v>5</v>
      </c>
      <c r="I13" s="896" t="s">
        <v>469</v>
      </c>
      <c r="J13" s="773" t="s">
        <v>215</v>
      </c>
      <c r="K13" s="897" t="s">
        <v>470</v>
      </c>
      <c r="L13" s="1120"/>
      <c r="M13" s="162">
        <f>M12+TIME(0,N12,0)</f>
        <v>0.60069444444444442</v>
      </c>
      <c r="N13" s="1136">
        <v>60</v>
      </c>
      <c r="O13" s="157"/>
      <c r="P13" s="157"/>
      <c r="Q13" s="157"/>
      <c r="R13" s="157"/>
    </row>
    <row r="14" spans="1:18" ht="20.25" x14ac:dyDescent="0.2">
      <c r="A14" s="57"/>
      <c r="B14" s="842" t="s">
        <v>307</v>
      </c>
      <c r="C14" s="571"/>
      <c r="E14" s="1134"/>
      <c r="F14" s="776"/>
      <c r="G14" s="1021">
        <f>G13+1</f>
        <v>5</v>
      </c>
      <c r="H14" s="1021" t="s">
        <v>2</v>
      </c>
      <c r="I14" s="1022" t="s">
        <v>218</v>
      </c>
      <c r="J14" s="779" t="s">
        <v>215</v>
      </c>
      <c r="K14" s="1021" t="s">
        <v>1</v>
      </c>
      <c r="L14" s="1122"/>
      <c r="M14" s="164">
        <f>M13+TIME(0,N13,0)</f>
        <v>0.64236111111111105</v>
      </c>
      <c r="N14" s="1135">
        <v>5</v>
      </c>
      <c r="O14" s="157"/>
      <c r="P14" s="157"/>
      <c r="Q14" s="157"/>
      <c r="R14" s="157"/>
    </row>
    <row r="15" spans="1:18" ht="20.25" x14ac:dyDescent="0.2">
      <c r="A15" s="57"/>
      <c r="B15" s="577" t="s">
        <v>343</v>
      </c>
      <c r="C15" s="571"/>
      <c r="E15" s="1132"/>
      <c r="F15" s="770"/>
      <c r="G15" s="897">
        <f>G14+1</f>
        <v>6</v>
      </c>
      <c r="H15" s="897"/>
      <c r="I15" s="896"/>
      <c r="J15" s="773" t="s">
        <v>215</v>
      </c>
      <c r="K15" s="897"/>
      <c r="L15" s="1120"/>
      <c r="M15" s="162">
        <f>M14+TIME(0,N14,0)</f>
        <v>0.64583333333333326</v>
      </c>
      <c r="N15" s="1136">
        <v>0</v>
      </c>
      <c r="O15" s="157"/>
      <c r="P15" s="157"/>
      <c r="Q15" s="157"/>
      <c r="R15" s="157"/>
    </row>
    <row r="16" spans="1:18" ht="23.25" customHeight="1" x14ac:dyDescent="0.25">
      <c r="A16" s="57"/>
      <c r="B16" s="578" t="s">
        <v>425</v>
      </c>
      <c r="C16" s="579"/>
      <c r="E16" s="1137"/>
      <c r="F16" s="1123"/>
      <c r="G16" s="1124"/>
      <c r="H16" s="1125"/>
      <c r="I16" s="1125"/>
      <c r="J16" s="1125"/>
      <c r="K16" s="1125"/>
      <c r="L16" s="1125"/>
      <c r="M16" s="1125"/>
      <c r="N16" s="1138"/>
      <c r="O16" s="157"/>
      <c r="P16" s="157"/>
      <c r="Q16" s="157"/>
      <c r="R16" s="157"/>
    </row>
    <row r="17" spans="1:18" ht="20.25" x14ac:dyDescent="0.25">
      <c r="A17" s="57"/>
      <c r="B17" s="59"/>
      <c r="C17" s="520"/>
      <c r="E17" s="1131"/>
      <c r="F17" s="1681" t="s">
        <v>629</v>
      </c>
      <c r="G17" s="1681"/>
      <c r="H17" s="1681"/>
      <c r="I17" s="1681"/>
      <c r="J17" s="1681"/>
      <c r="K17" s="1681"/>
      <c r="L17" s="1681"/>
      <c r="M17" s="1681"/>
      <c r="N17" s="1682"/>
      <c r="O17" s="157"/>
      <c r="P17" s="157"/>
      <c r="Q17" s="157"/>
      <c r="R17" s="157"/>
    </row>
    <row r="18" spans="1:18" ht="20.25" x14ac:dyDescent="0.2">
      <c r="A18" s="57"/>
      <c r="B18" s="59"/>
      <c r="C18" s="58"/>
      <c r="E18" s="1132"/>
      <c r="F18" s="1019"/>
      <c r="G18" s="1019"/>
      <c r="H18" s="1019"/>
      <c r="I18" s="1019"/>
      <c r="J18" s="1019"/>
      <c r="K18" s="1019"/>
      <c r="L18" s="1120"/>
      <c r="M18" s="153" t="s">
        <v>283</v>
      </c>
      <c r="N18" s="1133" t="s">
        <v>126</v>
      </c>
      <c r="O18" s="157"/>
      <c r="P18" s="157"/>
      <c r="Q18" s="157"/>
      <c r="R18" s="157"/>
    </row>
    <row r="19" spans="1:18" ht="20.25" x14ac:dyDescent="0.2">
      <c r="A19" s="722"/>
      <c r="B19" s="1325" t="s">
        <v>508</v>
      </c>
      <c r="C19" s="571"/>
      <c r="E19" s="1134"/>
      <c r="F19" s="776"/>
      <c r="G19" s="783">
        <v>1</v>
      </c>
      <c r="H19" s="1022"/>
      <c r="I19" s="1022" t="s">
        <v>465</v>
      </c>
      <c r="J19" s="779" t="s">
        <v>215</v>
      </c>
      <c r="K19" s="1021" t="s">
        <v>1</v>
      </c>
      <c r="L19" s="1121"/>
      <c r="M19" s="164">
        <f>TIME(10,30,0)</f>
        <v>0.4375</v>
      </c>
      <c r="N19" s="1135">
        <v>5</v>
      </c>
      <c r="O19" s="157"/>
      <c r="P19" s="157"/>
      <c r="Q19" s="157"/>
      <c r="R19" s="157"/>
    </row>
    <row r="20" spans="1:18" ht="20.25" x14ac:dyDescent="0.2">
      <c r="A20" s="57"/>
      <c r="B20" s="840" t="s">
        <v>509</v>
      </c>
      <c r="C20" s="58"/>
      <c r="E20" s="1132"/>
      <c r="F20" s="770"/>
      <c r="G20" s="897">
        <f>G19+1</f>
        <v>2</v>
      </c>
      <c r="H20" s="897" t="s">
        <v>66</v>
      </c>
      <c r="I20" s="161" t="s">
        <v>626</v>
      </c>
      <c r="J20" s="773" t="s">
        <v>215</v>
      </c>
      <c r="K20" s="897" t="s">
        <v>1</v>
      </c>
      <c r="L20" s="1120"/>
      <c r="M20" s="1118">
        <f>M19+TIME(0,N19,0)</f>
        <v>0.44097222222222221</v>
      </c>
      <c r="N20" s="1136">
        <v>5</v>
      </c>
      <c r="O20" s="157"/>
      <c r="P20" s="157"/>
      <c r="Q20" s="157"/>
      <c r="R20" s="157"/>
    </row>
    <row r="21" spans="1:18" ht="20.25" x14ac:dyDescent="0.2">
      <c r="A21" s="722"/>
      <c r="B21" s="1326" t="s">
        <v>303</v>
      </c>
      <c r="C21" s="571"/>
      <c r="E21" s="1134"/>
      <c r="F21" s="776"/>
      <c r="G21" s="9">
        <f>G20+1</f>
        <v>3</v>
      </c>
      <c r="H21" s="1021" t="s">
        <v>66</v>
      </c>
      <c r="I21" s="1022" t="s">
        <v>467</v>
      </c>
      <c r="J21" s="779" t="s">
        <v>215</v>
      </c>
      <c r="K21" s="1021" t="s">
        <v>468</v>
      </c>
      <c r="L21" s="1122"/>
      <c r="M21" s="164">
        <f>M20+TIME(0,N20,0)</f>
        <v>0.44444444444444442</v>
      </c>
      <c r="N21" s="1135">
        <v>45</v>
      </c>
      <c r="O21" s="157"/>
      <c r="P21" s="157"/>
      <c r="Q21" s="157"/>
      <c r="R21" s="157"/>
    </row>
    <row r="22" spans="1:18" ht="20.25" x14ac:dyDescent="0.25">
      <c r="A22" s="57"/>
      <c r="B22" s="1327" t="s">
        <v>342</v>
      </c>
      <c r="C22" s="571"/>
      <c r="E22" s="1132"/>
      <c r="F22" s="770"/>
      <c r="G22" s="897">
        <f>G21+1</f>
        <v>4</v>
      </c>
      <c r="H22" s="897" t="s">
        <v>5</v>
      </c>
      <c r="I22" s="896" t="s">
        <v>469</v>
      </c>
      <c r="J22" s="773" t="s">
        <v>215</v>
      </c>
      <c r="K22" s="897" t="s">
        <v>470</v>
      </c>
      <c r="L22" s="1120"/>
      <c r="M22" s="162">
        <f>M21+TIME(0,N21,0)</f>
        <v>0.47569444444444442</v>
      </c>
      <c r="N22" s="1136">
        <v>60</v>
      </c>
    </row>
    <row r="23" spans="1:18" ht="20.25" x14ac:dyDescent="0.25">
      <c r="A23" s="57"/>
      <c r="B23" s="1328" t="s">
        <v>360</v>
      </c>
      <c r="C23" s="571"/>
      <c r="E23" s="1134"/>
      <c r="F23" s="776"/>
      <c r="G23" s="1021">
        <f>G22+1</f>
        <v>5</v>
      </c>
      <c r="H23" s="1021" t="s">
        <v>2</v>
      </c>
      <c r="I23" s="1022" t="s">
        <v>218</v>
      </c>
      <c r="J23" s="779" t="s">
        <v>215</v>
      </c>
      <c r="K23" s="1021" t="s">
        <v>1</v>
      </c>
      <c r="L23" s="1122"/>
      <c r="M23" s="164">
        <f>M22+TIME(0,N22,0)</f>
        <v>0.51736111111111105</v>
      </c>
      <c r="N23" s="1135">
        <v>5</v>
      </c>
    </row>
    <row r="24" spans="1:18" ht="20.25" x14ac:dyDescent="0.2">
      <c r="A24" s="57"/>
      <c r="B24" s="1329" t="s">
        <v>359</v>
      </c>
      <c r="C24" s="571"/>
      <c r="E24" s="1132"/>
      <c r="F24" s="770"/>
      <c r="G24" s="897">
        <f>G23+1</f>
        <v>6</v>
      </c>
      <c r="H24" s="897"/>
      <c r="I24" s="896"/>
      <c r="J24" s="773" t="s">
        <v>215</v>
      </c>
      <c r="K24" s="897"/>
      <c r="L24" s="1120"/>
      <c r="M24" s="162">
        <f>M23+TIME(0,N23,0)</f>
        <v>0.52083333333333326</v>
      </c>
      <c r="N24" s="1136">
        <v>0</v>
      </c>
    </row>
    <row r="25" spans="1:18" ht="15.75" x14ac:dyDescent="0.2">
      <c r="A25" s="57"/>
      <c r="B25" s="1330" t="s">
        <v>427</v>
      </c>
      <c r="C25" s="571"/>
      <c r="E25" s="1139"/>
      <c r="F25" s="1126"/>
      <c r="G25" s="1126"/>
      <c r="H25" s="1126"/>
      <c r="I25" s="1126"/>
      <c r="J25" s="1126"/>
      <c r="K25" s="1126"/>
      <c r="L25" s="1126"/>
      <c r="M25" s="1126"/>
      <c r="N25" s="1140"/>
    </row>
    <row r="26" spans="1:18" ht="15.75" x14ac:dyDescent="0.25">
      <c r="A26" s="57"/>
      <c r="B26" s="1331" t="s">
        <v>428</v>
      </c>
      <c r="C26" s="571"/>
      <c r="E26" s="1139"/>
      <c r="F26" s="1126"/>
      <c r="G26" s="1126"/>
      <c r="H26" s="1126"/>
      <c r="I26" s="1126"/>
      <c r="J26" s="1126"/>
      <c r="K26" s="1126"/>
      <c r="L26" s="1126"/>
      <c r="M26" s="1126"/>
      <c r="N26" s="1140"/>
    </row>
    <row r="27" spans="1:18" ht="20.25" x14ac:dyDescent="0.25">
      <c r="A27" s="57"/>
      <c r="B27" s="1332" t="s">
        <v>38</v>
      </c>
      <c r="C27" s="571"/>
      <c r="E27" s="1131"/>
      <c r="F27" s="1681"/>
      <c r="G27" s="1681"/>
      <c r="H27" s="1681"/>
      <c r="I27" s="1681"/>
      <c r="J27" s="1681"/>
      <c r="K27" s="1681"/>
      <c r="L27" s="1681"/>
      <c r="M27" s="1681"/>
      <c r="N27" s="1682"/>
    </row>
    <row r="28" spans="1:18" ht="18" x14ac:dyDescent="0.2">
      <c r="A28" s="57"/>
      <c r="B28" s="1333" t="s">
        <v>32</v>
      </c>
      <c r="C28" s="571"/>
      <c r="E28" s="1139"/>
      <c r="F28" s="1126"/>
      <c r="G28" s="1126"/>
      <c r="H28" s="1126"/>
      <c r="I28" s="1126"/>
      <c r="J28" s="1126"/>
      <c r="K28" s="1126"/>
      <c r="L28" s="1126"/>
      <c r="M28" s="1126"/>
      <c r="N28" s="1140"/>
      <c r="O28"/>
    </row>
    <row r="29" spans="1:18" x14ac:dyDescent="0.2">
      <c r="A29" s="57"/>
      <c r="B29" s="59"/>
      <c r="C29" s="58"/>
      <c r="E29" s="1139"/>
      <c r="F29" s="1126"/>
      <c r="G29" s="1126"/>
      <c r="H29" s="1126"/>
      <c r="I29" s="1126"/>
      <c r="J29" s="1126"/>
      <c r="K29" s="1126"/>
      <c r="L29" s="1126"/>
      <c r="M29" s="1126"/>
      <c r="N29" s="1140"/>
      <c r="O29"/>
    </row>
    <row r="30" spans="1:18" ht="15.75" x14ac:dyDescent="0.2">
      <c r="A30" s="57"/>
      <c r="B30" s="59"/>
      <c r="C30" s="58"/>
      <c r="E30" s="1141"/>
      <c r="F30" s="398"/>
      <c r="G30" s="893"/>
      <c r="H30" s="893"/>
      <c r="I30" s="896" t="s">
        <v>368</v>
      </c>
      <c r="J30" s="896"/>
      <c r="K30" s="896"/>
      <c r="L30" s="398"/>
      <c r="M30" s="902"/>
      <c r="N30" s="1142"/>
      <c r="O30"/>
    </row>
    <row r="31" spans="1:18" ht="15.75" x14ac:dyDescent="0.2">
      <c r="A31" s="57"/>
      <c r="B31" s="839" t="s">
        <v>510</v>
      </c>
      <c r="C31" s="58"/>
      <c r="E31" s="1143"/>
      <c r="F31" s="400"/>
      <c r="G31" s="892"/>
      <c r="H31" s="892"/>
      <c r="I31" s="891" t="s">
        <v>369</v>
      </c>
      <c r="J31" s="892"/>
      <c r="K31" s="891"/>
      <c r="L31" s="400"/>
      <c r="M31" s="901"/>
      <c r="N31" s="1140"/>
      <c r="O31"/>
    </row>
    <row r="32" spans="1:18" ht="15.75" x14ac:dyDescent="0.2">
      <c r="A32" s="57"/>
      <c r="B32" s="840" t="s">
        <v>511</v>
      </c>
      <c r="C32" s="58"/>
      <c r="E32" s="1139"/>
      <c r="F32" s="1126"/>
      <c r="G32" s="1126"/>
      <c r="H32" s="1126"/>
      <c r="I32" s="1126"/>
      <c r="J32" s="1126"/>
      <c r="K32" s="1126"/>
      <c r="L32" s="1127"/>
      <c r="M32" s="1128"/>
      <c r="N32" s="1140"/>
      <c r="O32"/>
    </row>
    <row r="33" spans="1:15" ht="15.75" x14ac:dyDescent="0.2">
      <c r="A33" s="722"/>
      <c r="B33" s="1098" t="s">
        <v>512</v>
      </c>
      <c r="C33" s="571"/>
      <c r="E33" s="1139"/>
      <c r="F33" s="1126"/>
      <c r="G33" s="1126"/>
      <c r="H33" s="1126"/>
      <c r="I33" s="1126"/>
      <c r="J33" s="1126"/>
      <c r="K33" s="1126"/>
      <c r="L33" s="1126"/>
      <c r="M33" s="1126"/>
      <c r="N33" s="1140"/>
      <c r="O33"/>
    </row>
    <row r="34" spans="1:15" ht="18.75" thickBot="1" x14ac:dyDescent="0.25">
      <c r="A34" s="57"/>
      <c r="B34" s="1097" t="s">
        <v>513</v>
      </c>
      <c r="C34" s="58"/>
      <c r="E34" s="1144"/>
      <c r="F34" s="1145"/>
      <c r="G34" s="1145"/>
      <c r="H34" s="1145"/>
      <c r="I34" s="1145"/>
      <c r="J34" s="1145"/>
      <c r="K34" s="1145"/>
      <c r="L34" s="1145"/>
      <c r="M34" s="1145"/>
      <c r="N34" s="1146"/>
      <c r="O34"/>
    </row>
    <row r="35" spans="1:15" ht="15.75" x14ac:dyDescent="0.2">
      <c r="A35" s="57"/>
      <c r="B35" s="59"/>
      <c r="C35" s="571"/>
      <c r="E35"/>
      <c r="F35"/>
      <c r="G35"/>
      <c r="H35"/>
      <c r="I35"/>
      <c r="J35"/>
      <c r="K35"/>
      <c r="L35"/>
      <c r="M35"/>
      <c r="N35"/>
      <c r="O35"/>
    </row>
    <row r="36" spans="1:15" ht="15.75" x14ac:dyDescent="0.2">
      <c r="A36" s="57"/>
      <c r="B36" s="59"/>
      <c r="C36" s="571"/>
    </row>
    <row r="37" spans="1:15" x14ac:dyDescent="0.2">
      <c r="A37" s="59"/>
      <c r="B37" s="59"/>
      <c r="C37" s="59"/>
    </row>
    <row r="38" spans="1:15" x14ac:dyDescent="0.2">
      <c r="A38" s="59"/>
      <c r="B38" s="1364" t="s">
        <v>640</v>
      </c>
      <c r="C38" s="59"/>
    </row>
    <row r="39" spans="1:15" x14ac:dyDescent="0.2">
      <c r="A39" s="59"/>
      <c r="B39" s="1365"/>
      <c r="C39" s="59"/>
    </row>
    <row r="40" spans="1:15" ht="18" x14ac:dyDescent="0.2">
      <c r="A40" s="59"/>
      <c r="B40" s="1151" t="s">
        <v>620</v>
      </c>
      <c r="C40" s="59"/>
    </row>
    <row r="41" spans="1:15" ht="15.75" x14ac:dyDescent="0.2">
      <c r="A41" s="57"/>
      <c r="B41" s="843" t="s">
        <v>447</v>
      </c>
      <c r="C41" s="58"/>
    </row>
    <row r="42" spans="1:15" ht="13.5" thickBot="1" x14ac:dyDescent="0.25">
      <c r="A42" s="57"/>
      <c r="B42" s="59"/>
      <c r="C42" s="58"/>
    </row>
    <row r="43" spans="1:15" ht="15" x14ac:dyDescent="0.2">
      <c r="A43" s="57"/>
      <c r="B43" s="703" t="s">
        <v>365</v>
      </c>
      <c r="C43" s="580"/>
    </row>
    <row r="44" spans="1:15" ht="15" x14ac:dyDescent="0.2">
      <c r="A44" s="57"/>
      <c r="B44" s="704" t="s">
        <v>315</v>
      </c>
      <c r="C44" s="580"/>
    </row>
    <row r="45" spans="1:15" ht="14.25" x14ac:dyDescent="0.2">
      <c r="A45" s="57"/>
      <c r="B45" s="581" t="s">
        <v>293</v>
      </c>
      <c r="C45" s="580"/>
    </row>
    <row r="46" spans="1:15" ht="14.25" x14ac:dyDescent="0.2">
      <c r="A46" s="57"/>
      <c r="B46" s="582" t="s">
        <v>143</v>
      </c>
      <c r="C46" s="580"/>
    </row>
    <row r="47" spans="1:15" ht="14.25" x14ac:dyDescent="0.2">
      <c r="A47" s="57"/>
      <c r="B47" s="583" t="s">
        <v>144</v>
      </c>
      <c r="C47" s="580"/>
    </row>
    <row r="48" spans="1:15"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8"/>
      <c r="B1" s="1149" t="s">
        <v>639</v>
      </c>
      <c r="C1" s="1150"/>
      <c r="E1" s="565"/>
      <c r="F1" s="565"/>
      <c r="G1" s="565"/>
      <c r="H1" s="565"/>
      <c r="I1" s="565"/>
      <c r="J1" s="565"/>
      <c r="K1" s="565"/>
      <c r="L1" s="565"/>
      <c r="M1" s="566"/>
    </row>
    <row r="2" spans="1:13" ht="18.75" thickBot="1" x14ac:dyDescent="0.25">
      <c r="A2" s="722"/>
      <c r="B2" s="1173"/>
      <c r="C2" s="58"/>
      <c r="E2" s="567"/>
      <c r="F2" s="1683" t="s">
        <v>638</v>
      </c>
      <c r="G2" s="1683"/>
      <c r="H2" s="1683"/>
      <c r="I2" s="1683"/>
      <c r="J2" s="1683"/>
      <c r="K2" s="1683"/>
      <c r="L2" s="1683"/>
      <c r="M2" s="1683"/>
    </row>
    <row r="3" spans="1:13" ht="18.75" thickBot="1" x14ac:dyDescent="0.25">
      <c r="A3" s="722"/>
      <c r="B3" s="391" t="s">
        <v>87</v>
      </c>
      <c r="C3" s="58"/>
      <c r="E3" s="568"/>
      <c r="F3" s="1684" t="s">
        <v>630</v>
      </c>
      <c r="G3" s="1684"/>
      <c r="H3" s="1684"/>
      <c r="I3" s="1684"/>
      <c r="J3" s="1684"/>
      <c r="K3" s="1684"/>
      <c r="L3" s="1684"/>
      <c r="M3" s="1684"/>
    </row>
    <row r="4" spans="1:13" ht="15.75" customHeight="1" x14ac:dyDescent="0.2">
      <c r="A4" s="722"/>
      <c r="B4" s="1359" t="str">
        <f>Title!$B$4</f>
        <v>R4</v>
      </c>
      <c r="C4" s="58"/>
      <c r="E4" s="569"/>
      <c r="F4" s="1685" t="s">
        <v>631</v>
      </c>
      <c r="G4" s="1685"/>
      <c r="H4" s="1685"/>
      <c r="I4" s="1685"/>
      <c r="J4" s="1685"/>
      <c r="K4" s="1685"/>
      <c r="L4" s="1685"/>
      <c r="M4" s="1685"/>
    </row>
    <row r="5" spans="1:13" x14ac:dyDescent="0.2">
      <c r="A5" s="722"/>
      <c r="B5" s="1360"/>
      <c r="C5" s="58"/>
      <c r="E5" s="816"/>
      <c r="F5" s="817" t="s">
        <v>216</v>
      </c>
      <c r="G5" s="1147" t="s">
        <v>632</v>
      </c>
      <c r="H5" s="818"/>
      <c r="I5" s="819"/>
      <c r="J5" s="820"/>
      <c r="K5" s="820"/>
      <c r="L5" s="820"/>
      <c r="M5" s="820"/>
    </row>
    <row r="6" spans="1:13" s="1109" customFormat="1" ht="16.5" thickBot="1" x14ac:dyDescent="0.25">
      <c r="A6" s="722"/>
      <c r="B6" s="1361"/>
      <c r="C6" s="58"/>
      <c r="E6" s="816"/>
      <c r="F6" s="817"/>
      <c r="G6" s="1147"/>
      <c r="H6" s="818"/>
      <c r="I6" s="819"/>
      <c r="J6" s="820"/>
      <c r="K6" s="820"/>
      <c r="L6" s="820"/>
      <c r="M6" s="820"/>
    </row>
    <row r="7" spans="1:13" s="1109" customFormat="1" ht="16.5" thickBot="1" x14ac:dyDescent="0.25">
      <c r="A7" s="722"/>
      <c r="B7" s="59"/>
      <c r="C7" s="636"/>
      <c r="E7" s="816"/>
      <c r="F7" s="817"/>
      <c r="G7" s="1147"/>
      <c r="H7" s="818"/>
      <c r="I7" s="819"/>
      <c r="J7" s="820"/>
      <c r="K7" s="820"/>
      <c r="L7" s="820"/>
      <c r="M7" s="820"/>
    </row>
    <row r="8" spans="1:13" ht="20.25" x14ac:dyDescent="0.2">
      <c r="A8" s="722"/>
      <c r="B8" s="570" t="s">
        <v>142</v>
      </c>
      <c r="C8" s="571"/>
      <c r="E8" s="469"/>
      <c r="F8" s="469"/>
      <c r="G8" s="469"/>
      <c r="H8" s="469"/>
      <c r="I8" s="469"/>
      <c r="J8" s="469"/>
      <c r="K8" s="470"/>
      <c r="L8" s="469"/>
      <c r="M8" s="471"/>
    </row>
    <row r="9" spans="1:13" ht="18" x14ac:dyDescent="0.2">
      <c r="A9" s="722"/>
      <c r="B9" s="836" t="s">
        <v>171</v>
      </c>
      <c r="C9" s="571"/>
      <c r="E9" s="1646" t="s">
        <v>633</v>
      </c>
      <c r="F9" s="1647"/>
      <c r="G9" s="1647"/>
      <c r="H9" s="1647"/>
      <c r="I9" s="1647"/>
      <c r="J9" s="1647"/>
      <c r="K9" s="1647"/>
      <c r="L9" s="586"/>
      <c r="M9" s="586"/>
    </row>
    <row r="10" spans="1:13" ht="18" x14ac:dyDescent="0.2">
      <c r="A10" s="722"/>
      <c r="B10" s="837"/>
      <c r="C10" s="838"/>
      <c r="E10" s="110"/>
      <c r="F10" s="21"/>
      <c r="G10" s="426"/>
      <c r="H10" s="426"/>
      <c r="I10" s="426"/>
      <c r="J10" s="426"/>
      <c r="K10" s="426"/>
      <c r="L10" s="426"/>
      <c r="M10" s="427"/>
    </row>
    <row r="11" spans="1:13" x14ac:dyDescent="0.2">
      <c r="A11" s="722"/>
      <c r="B11" s="839" t="s">
        <v>506</v>
      </c>
      <c r="C11" s="571"/>
      <c r="E11" s="472"/>
      <c r="F11" s="472"/>
      <c r="G11" s="461">
        <v>1</v>
      </c>
      <c r="H11" s="428" t="s">
        <v>57</v>
      </c>
      <c r="I11" s="419" t="s">
        <v>636</v>
      </c>
      <c r="J11" s="419" t="s">
        <v>215</v>
      </c>
      <c r="K11" s="419" t="s">
        <v>98</v>
      </c>
      <c r="L11" s="422">
        <v>1</v>
      </c>
      <c r="M11" s="423">
        <f>TIME(16,0,0)</f>
        <v>0.66666666666666663</v>
      </c>
    </row>
    <row r="12" spans="1:13" x14ac:dyDescent="0.2">
      <c r="A12" s="57"/>
      <c r="B12" s="840" t="s">
        <v>507</v>
      </c>
      <c r="C12" s="58"/>
      <c r="E12" s="475"/>
      <c r="F12" s="473"/>
      <c r="G12" s="416">
        <v>2</v>
      </c>
      <c r="H12" s="420" t="s">
        <v>57</v>
      </c>
      <c r="I12" s="474" t="s">
        <v>399</v>
      </c>
      <c r="J12" s="417" t="s">
        <v>215</v>
      </c>
      <c r="K12" s="417" t="s">
        <v>98</v>
      </c>
      <c r="L12" s="421">
        <v>5</v>
      </c>
      <c r="M12" s="418">
        <f t="shared" ref="M12:M19" si="0">M11+TIME(0,L11,)</f>
        <v>0.66736111111111107</v>
      </c>
    </row>
    <row r="13" spans="1:13" x14ac:dyDescent="0.2">
      <c r="A13" s="722"/>
      <c r="B13" s="841" t="s">
        <v>197</v>
      </c>
      <c r="C13" s="571"/>
      <c r="E13" s="475"/>
      <c r="F13" s="475"/>
      <c r="G13" s="495">
        <v>3</v>
      </c>
      <c r="H13" s="475" t="s">
        <v>57</v>
      </c>
      <c r="I13" s="496" t="s">
        <v>52</v>
      </c>
      <c r="J13" s="496" t="s">
        <v>216</v>
      </c>
      <c r="K13" s="496" t="s">
        <v>271</v>
      </c>
      <c r="L13" s="422">
        <v>5</v>
      </c>
      <c r="M13" s="423">
        <f t="shared" si="0"/>
        <v>0.67083333333333328</v>
      </c>
    </row>
    <row r="14" spans="1:13" x14ac:dyDescent="0.2">
      <c r="A14" s="57"/>
      <c r="B14" s="842" t="s">
        <v>307</v>
      </c>
      <c r="C14" s="571"/>
      <c r="E14" s="475"/>
      <c r="F14" s="473"/>
      <c r="G14" s="416">
        <v>4</v>
      </c>
      <c r="H14" s="420" t="s">
        <v>66</v>
      </c>
      <c r="I14" s="424" t="s">
        <v>390</v>
      </c>
      <c r="J14" s="417" t="s">
        <v>215</v>
      </c>
      <c r="K14" s="417" t="s">
        <v>98</v>
      </c>
      <c r="L14" s="421">
        <v>5</v>
      </c>
      <c r="M14" s="418">
        <f t="shared" si="0"/>
        <v>0.67430555555555549</v>
      </c>
    </row>
    <row r="15" spans="1:13" x14ac:dyDescent="0.2">
      <c r="A15" s="57"/>
      <c r="B15" s="577" t="s">
        <v>343</v>
      </c>
      <c r="C15" s="571"/>
      <c r="E15" s="475"/>
      <c r="F15" s="475"/>
      <c r="G15" s="476">
        <v>5</v>
      </c>
      <c r="H15" s="437" t="s">
        <v>66</v>
      </c>
      <c r="I15" s="442" t="s">
        <v>637</v>
      </c>
      <c r="J15" s="438" t="s">
        <v>215</v>
      </c>
      <c r="K15" s="438" t="s">
        <v>98</v>
      </c>
      <c r="L15" s="422">
        <v>30</v>
      </c>
      <c r="M15" s="423">
        <f t="shared" si="0"/>
        <v>0.6777777777777777</v>
      </c>
    </row>
    <row r="16" spans="1:13" x14ac:dyDescent="0.2">
      <c r="A16" s="57"/>
      <c r="B16" s="578" t="s">
        <v>425</v>
      </c>
      <c r="C16" s="579"/>
      <c r="E16" s="475"/>
      <c r="F16" s="473"/>
      <c r="G16" s="416">
        <v>6</v>
      </c>
      <c r="H16" s="420" t="s">
        <v>400</v>
      </c>
      <c r="I16" s="424" t="s">
        <v>439</v>
      </c>
      <c r="J16" s="417" t="s">
        <v>215</v>
      </c>
      <c r="K16" s="417" t="s">
        <v>271</v>
      </c>
      <c r="L16" s="421">
        <v>25</v>
      </c>
      <c r="M16" s="418">
        <f t="shared" si="0"/>
        <v>0.69861111111111107</v>
      </c>
    </row>
    <row r="17" spans="1:17" x14ac:dyDescent="0.2">
      <c r="A17" s="57"/>
      <c r="B17" s="59"/>
      <c r="C17" s="520"/>
      <c r="E17" s="475"/>
      <c r="F17" s="475"/>
      <c r="G17" s="476">
        <v>7</v>
      </c>
      <c r="H17" s="437" t="s">
        <v>400</v>
      </c>
      <c r="I17" s="442" t="s">
        <v>439</v>
      </c>
      <c r="J17" s="438" t="s">
        <v>215</v>
      </c>
      <c r="K17" s="438" t="s">
        <v>271</v>
      </c>
      <c r="L17" s="439">
        <v>19</v>
      </c>
      <c r="M17" s="462">
        <f t="shared" si="0"/>
        <v>0.71597222222222223</v>
      </c>
    </row>
    <row r="18" spans="1:17" x14ac:dyDescent="0.2">
      <c r="A18" s="57"/>
      <c r="B18" s="59"/>
      <c r="C18" s="58"/>
      <c r="E18" s="475"/>
      <c r="F18" s="473"/>
      <c r="G18" s="416">
        <v>8</v>
      </c>
      <c r="H18" s="420" t="s">
        <v>66</v>
      </c>
      <c r="I18" s="988" t="s">
        <v>439</v>
      </c>
      <c r="J18" s="417" t="s">
        <v>215</v>
      </c>
      <c r="K18" s="417" t="s">
        <v>271</v>
      </c>
      <c r="L18" s="421">
        <v>25</v>
      </c>
      <c r="M18" s="418">
        <f t="shared" si="0"/>
        <v>0.72916666666666663</v>
      </c>
    </row>
    <row r="19" spans="1:17" x14ac:dyDescent="0.2">
      <c r="A19" s="722"/>
      <c r="B19" s="1325" t="s">
        <v>508</v>
      </c>
      <c r="C19" s="571"/>
      <c r="E19" s="475"/>
      <c r="F19" s="475"/>
      <c r="G19" s="476">
        <v>9</v>
      </c>
      <c r="H19" s="437" t="s">
        <v>66</v>
      </c>
      <c r="I19" s="442" t="s">
        <v>379</v>
      </c>
      <c r="J19" s="438" t="s">
        <v>215</v>
      </c>
      <c r="K19" s="438"/>
      <c r="L19" s="439">
        <v>0</v>
      </c>
      <c r="M19" s="462">
        <f t="shared" si="0"/>
        <v>0.74652777777777779</v>
      </c>
    </row>
    <row r="20" spans="1:17" ht="20.25" x14ac:dyDescent="0.2">
      <c r="A20" s="57"/>
      <c r="B20" s="840" t="s">
        <v>509</v>
      </c>
      <c r="C20" s="58"/>
      <c r="E20" s="469"/>
      <c r="F20" s="469"/>
      <c r="G20" s="469"/>
      <c r="H20" s="469"/>
      <c r="I20" s="469"/>
      <c r="J20" s="469"/>
      <c r="K20" s="470"/>
      <c r="L20" s="469"/>
      <c r="M20" s="471"/>
      <c r="Q20" s="815"/>
    </row>
    <row r="21" spans="1:17" ht="18" x14ac:dyDescent="0.2">
      <c r="A21" s="722"/>
      <c r="B21" s="1326" t="s">
        <v>303</v>
      </c>
      <c r="C21" s="571"/>
      <c r="E21" s="1646" t="s">
        <v>634</v>
      </c>
      <c r="F21" s="1647"/>
      <c r="G21" s="1647"/>
      <c r="H21" s="1647"/>
      <c r="I21" s="1647"/>
      <c r="J21" s="1647"/>
      <c r="K21" s="1647"/>
      <c r="L21" s="586"/>
      <c r="M21" s="586"/>
    </row>
    <row r="22" spans="1:17" ht="18" x14ac:dyDescent="0.25">
      <c r="A22" s="57"/>
      <c r="B22" s="1327" t="s">
        <v>342</v>
      </c>
      <c r="C22" s="571"/>
      <c r="E22" s="110"/>
      <c r="F22" s="21"/>
      <c r="G22" s="426"/>
      <c r="H22" s="426"/>
      <c r="I22" s="426"/>
      <c r="J22" s="426"/>
      <c r="K22" s="426"/>
      <c r="L22" s="426"/>
      <c r="M22" s="427"/>
    </row>
    <row r="23" spans="1:17" x14ac:dyDescent="0.25">
      <c r="A23" s="57"/>
      <c r="B23" s="1328" t="s">
        <v>360</v>
      </c>
      <c r="C23" s="571"/>
      <c r="E23" s="472"/>
      <c r="F23" s="472"/>
      <c r="G23" s="958">
        <v>1</v>
      </c>
      <c r="H23" s="957" t="s">
        <v>0</v>
      </c>
      <c r="I23" s="953" t="s">
        <v>636</v>
      </c>
      <c r="J23" s="953" t="s">
        <v>215</v>
      </c>
      <c r="K23" s="953" t="s">
        <v>1</v>
      </c>
      <c r="L23" s="760">
        <v>1</v>
      </c>
      <c r="M23" s="954">
        <f>TIME(16,0,0)</f>
        <v>0.66666666666666663</v>
      </c>
    </row>
    <row r="24" spans="1:17" x14ac:dyDescent="0.2">
      <c r="A24" s="57"/>
      <c r="B24" s="1329" t="s">
        <v>359</v>
      </c>
      <c r="C24" s="571"/>
      <c r="E24" s="475"/>
      <c r="F24" s="473"/>
      <c r="G24" s="1012">
        <v>2</v>
      </c>
      <c r="H24" s="986" t="s">
        <v>0</v>
      </c>
      <c r="I24" s="474" t="s">
        <v>399</v>
      </c>
      <c r="J24" s="985" t="s">
        <v>215</v>
      </c>
      <c r="K24" s="985" t="s">
        <v>1</v>
      </c>
      <c r="L24" s="987">
        <v>5</v>
      </c>
      <c r="M24" s="952">
        <f t="shared" ref="M24:M31" si="1">M23+TIME(0,L23,)</f>
        <v>0.66736111111111107</v>
      </c>
    </row>
    <row r="25" spans="1:17" x14ac:dyDescent="0.2">
      <c r="A25" s="57"/>
      <c r="B25" s="1330" t="s">
        <v>427</v>
      </c>
      <c r="C25" s="571"/>
      <c r="E25" s="475"/>
      <c r="F25" s="475"/>
      <c r="G25" s="495">
        <v>3</v>
      </c>
      <c r="H25" s="475" t="s">
        <v>0</v>
      </c>
      <c r="I25" s="496" t="s">
        <v>52</v>
      </c>
      <c r="J25" s="496" t="s">
        <v>6</v>
      </c>
      <c r="K25" s="496" t="s">
        <v>4</v>
      </c>
      <c r="L25" s="760">
        <v>5</v>
      </c>
      <c r="M25" s="954">
        <f t="shared" si="1"/>
        <v>0.67083333333333328</v>
      </c>
    </row>
    <row r="26" spans="1:17" x14ac:dyDescent="0.25">
      <c r="A26" s="57"/>
      <c r="B26" s="1331" t="s">
        <v>428</v>
      </c>
      <c r="C26" s="571"/>
      <c r="E26" s="475"/>
      <c r="F26" s="473"/>
      <c r="G26" s="1012">
        <v>4</v>
      </c>
      <c r="H26" s="986" t="s">
        <v>66</v>
      </c>
      <c r="I26" s="988" t="s">
        <v>390</v>
      </c>
      <c r="J26" s="985" t="s">
        <v>215</v>
      </c>
      <c r="K26" s="985" t="s">
        <v>1</v>
      </c>
      <c r="L26" s="987">
        <v>5</v>
      </c>
      <c r="M26" s="952">
        <f t="shared" si="1"/>
        <v>0.67430555555555549</v>
      </c>
    </row>
    <row r="27" spans="1:17" x14ac:dyDescent="0.2">
      <c r="A27" s="57"/>
      <c r="B27" s="1332" t="s">
        <v>38</v>
      </c>
      <c r="C27" s="571"/>
      <c r="E27" s="475"/>
      <c r="F27" s="475"/>
      <c r="G27" s="961">
        <v>5</v>
      </c>
      <c r="H27" s="997" t="s">
        <v>66</v>
      </c>
      <c r="I27" s="1005" t="s">
        <v>637</v>
      </c>
      <c r="J27" s="998" t="s">
        <v>215</v>
      </c>
      <c r="K27" s="998" t="s">
        <v>1</v>
      </c>
      <c r="L27" s="760">
        <v>30</v>
      </c>
      <c r="M27" s="954">
        <f t="shared" si="1"/>
        <v>0.6777777777777777</v>
      </c>
    </row>
    <row r="28" spans="1:17" ht="18" x14ac:dyDescent="0.2">
      <c r="A28" s="57"/>
      <c r="B28" s="1333" t="s">
        <v>32</v>
      </c>
      <c r="C28" s="571"/>
      <c r="E28" s="475"/>
      <c r="F28" s="473"/>
      <c r="G28" s="1012">
        <v>6</v>
      </c>
      <c r="H28" s="986" t="s">
        <v>400</v>
      </c>
      <c r="I28" s="988" t="s">
        <v>439</v>
      </c>
      <c r="J28" s="985" t="s">
        <v>215</v>
      </c>
      <c r="K28" s="985" t="s">
        <v>4</v>
      </c>
      <c r="L28" s="987">
        <v>25</v>
      </c>
      <c r="M28" s="952">
        <f t="shared" si="1"/>
        <v>0.69861111111111107</v>
      </c>
    </row>
    <row r="29" spans="1:17" x14ac:dyDescent="0.2">
      <c r="A29" s="57"/>
      <c r="B29" s="59"/>
      <c r="C29" s="58"/>
      <c r="E29" s="475"/>
      <c r="F29" s="475"/>
      <c r="G29" s="961">
        <v>7</v>
      </c>
      <c r="H29" s="997" t="s">
        <v>400</v>
      </c>
      <c r="I29" s="1005" t="s">
        <v>439</v>
      </c>
      <c r="J29" s="998" t="s">
        <v>215</v>
      </c>
      <c r="K29" s="998" t="s">
        <v>4</v>
      </c>
      <c r="L29" s="999">
        <v>19</v>
      </c>
      <c r="M29" s="959">
        <f t="shared" si="1"/>
        <v>0.71597222222222223</v>
      </c>
    </row>
    <row r="30" spans="1:17" x14ac:dyDescent="0.2">
      <c r="A30" s="57"/>
      <c r="B30" s="59"/>
      <c r="C30" s="58"/>
      <c r="E30" s="475"/>
      <c r="F30" s="473"/>
      <c r="G30" s="1012">
        <v>8</v>
      </c>
      <c r="H30" s="986" t="s">
        <v>66</v>
      </c>
      <c r="I30" s="988" t="s">
        <v>439</v>
      </c>
      <c r="J30" s="985" t="s">
        <v>215</v>
      </c>
      <c r="K30" s="985" t="s">
        <v>4</v>
      </c>
      <c r="L30" s="987">
        <v>25</v>
      </c>
      <c r="M30" s="952">
        <f t="shared" si="1"/>
        <v>0.72916666666666663</v>
      </c>
    </row>
    <row r="31" spans="1:17" x14ac:dyDescent="0.2">
      <c r="A31" s="57"/>
      <c r="B31" s="839" t="s">
        <v>510</v>
      </c>
      <c r="C31" s="58"/>
      <c r="E31" s="475"/>
      <c r="F31" s="475"/>
      <c r="G31" s="961">
        <v>9</v>
      </c>
      <c r="H31" s="997" t="s">
        <v>66</v>
      </c>
      <c r="I31" s="1005" t="s">
        <v>379</v>
      </c>
      <c r="J31" s="998" t="s">
        <v>215</v>
      </c>
      <c r="K31" s="998"/>
      <c r="L31" s="999">
        <v>0</v>
      </c>
      <c r="M31" s="959">
        <f t="shared" si="1"/>
        <v>0.74652777777777779</v>
      </c>
    </row>
    <row r="32" spans="1:17" ht="20.25" x14ac:dyDescent="0.2">
      <c r="A32" s="57"/>
      <c r="B32" s="840" t="s">
        <v>511</v>
      </c>
      <c r="C32" s="58"/>
      <c r="E32" s="469"/>
      <c r="F32" s="469"/>
      <c r="G32" s="469"/>
      <c r="H32" s="469"/>
      <c r="I32" s="469"/>
      <c r="J32" s="469"/>
      <c r="K32" s="470"/>
      <c r="L32" s="469"/>
      <c r="M32" s="471"/>
    </row>
    <row r="33" spans="1:13" ht="18" x14ac:dyDescent="0.2">
      <c r="A33" s="722"/>
      <c r="B33" s="1098" t="s">
        <v>512</v>
      </c>
      <c r="C33" s="571"/>
      <c r="E33" s="1646" t="s">
        <v>635</v>
      </c>
      <c r="F33" s="1647"/>
      <c r="G33" s="1647"/>
      <c r="H33" s="1647"/>
      <c r="I33" s="1647"/>
      <c r="J33" s="1647"/>
      <c r="K33" s="1647"/>
      <c r="L33" s="1110"/>
      <c r="M33" s="1110"/>
    </row>
    <row r="34" spans="1:13" ht="18" x14ac:dyDescent="0.2">
      <c r="A34" s="57"/>
      <c r="B34" s="1097" t="s">
        <v>513</v>
      </c>
      <c r="C34" s="58"/>
      <c r="E34" s="895"/>
      <c r="F34" s="1019"/>
      <c r="G34" s="955"/>
      <c r="H34" s="955"/>
      <c r="I34" s="955"/>
      <c r="J34" s="955"/>
      <c r="K34" s="955"/>
      <c r="L34" s="955"/>
      <c r="M34" s="956"/>
    </row>
    <row r="35" spans="1:13" x14ac:dyDescent="0.2">
      <c r="A35" s="57"/>
      <c r="B35" s="59"/>
      <c r="C35" s="571"/>
      <c r="E35" s="472"/>
      <c r="F35" s="472"/>
      <c r="G35" s="958">
        <v>1</v>
      </c>
      <c r="H35" s="957" t="s">
        <v>0</v>
      </c>
      <c r="I35" s="953" t="s">
        <v>636</v>
      </c>
      <c r="J35" s="953" t="s">
        <v>215</v>
      </c>
      <c r="K35" s="953" t="s">
        <v>1</v>
      </c>
      <c r="L35" s="760">
        <v>1</v>
      </c>
      <c r="M35" s="954">
        <f>TIME(16,0,0)</f>
        <v>0.66666666666666663</v>
      </c>
    </row>
    <row r="36" spans="1:13" x14ac:dyDescent="0.2">
      <c r="A36" s="57"/>
      <c r="B36" s="59"/>
      <c r="C36" s="571"/>
      <c r="E36" s="475"/>
      <c r="F36" s="473"/>
      <c r="G36" s="1012">
        <v>2</v>
      </c>
      <c r="H36" s="986" t="s">
        <v>0</v>
      </c>
      <c r="I36" s="474" t="s">
        <v>399</v>
      </c>
      <c r="J36" s="985" t="s">
        <v>215</v>
      </c>
      <c r="K36" s="985" t="s">
        <v>1</v>
      </c>
      <c r="L36" s="987">
        <v>5</v>
      </c>
      <c r="M36" s="952">
        <f t="shared" ref="M36:M43" si="2">M35+TIME(0,L35,)</f>
        <v>0.66736111111111107</v>
      </c>
    </row>
    <row r="37" spans="1:13" x14ac:dyDescent="0.2">
      <c r="A37" s="59"/>
      <c r="B37" s="59"/>
      <c r="C37" s="59"/>
      <c r="E37" s="475"/>
      <c r="F37" s="475"/>
      <c r="G37" s="495">
        <v>3</v>
      </c>
      <c r="H37" s="475" t="s">
        <v>0</v>
      </c>
      <c r="I37" s="496" t="s">
        <v>52</v>
      </c>
      <c r="J37" s="496" t="s">
        <v>6</v>
      </c>
      <c r="K37" s="496" t="s">
        <v>4</v>
      </c>
      <c r="L37" s="760">
        <v>5</v>
      </c>
      <c r="M37" s="954">
        <f t="shared" si="2"/>
        <v>0.67083333333333328</v>
      </c>
    </row>
    <row r="38" spans="1:13" x14ac:dyDescent="0.2">
      <c r="A38" s="59"/>
      <c r="B38" s="1364" t="s">
        <v>640</v>
      </c>
      <c r="C38" s="59"/>
      <c r="E38" s="475"/>
      <c r="F38" s="473"/>
      <c r="G38" s="1012">
        <v>4</v>
      </c>
      <c r="H38" s="986" t="s">
        <v>66</v>
      </c>
      <c r="I38" s="988" t="s">
        <v>390</v>
      </c>
      <c r="J38" s="985" t="s">
        <v>215</v>
      </c>
      <c r="K38" s="985" t="s">
        <v>1</v>
      </c>
      <c r="L38" s="987">
        <v>5</v>
      </c>
      <c r="M38" s="952">
        <f t="shared" si="2"/>
        <v>0.67430555555555549</v>
      </c>
    </row>
    <row r="39" spans="1:13" x14ac:dyDescent="0.2">
      <c r="A39" s="59"/>
      <c r="B39" s="1365"/>
      <c r="C39" s="59"/>
      <c r="E39" s="475"/>
      <c r="F39" s="475"/>
      <c r="G39" s="961">
        <v>5</v>
      </c>
      <c r="H39" s="997" t="s">
        <v>66</v>
      </c>
      <c r="I39" s="1005" t="s">
        <v>637</v>
      </c>
      <c r="J39" s="998" t="s">
        <v>215</v>
      </c>
      <c r="K39" s="998" t="s">
        <v>1</v>
      </c>
      <c r="L39" s="760">
        <v>30</v>
      </c>
      <c r="M39" s="954">
        <f t="shared" si="2"/>
        <v>0.6777777777777777</v>
      </c>
    </row>
    <row r="40" spans="1:13" ht="18" x14ac:dyDescent="0.2">
      <c r="A40" s="59"/>
      <c r="B40" s="1151" t="s">
        <v>620</v>
      </c>
      <c r="C40" s="59"/>
      <c r="E40" s="475"/>
      <c r="F40" s="473"/>
      <c r="G40" s="1012">
        <v>6</v>
      </c>
      <c r="H40" s="986" t="s">
        <v>400</v>
      </c>
      <c r="I40" s="988" t="s">
        <v>439</v>
      </c>
      <c r="J40" s="985" t="s">
        <v>215</v>
      </c>
      <c r="K40" s="985" t="s">
        <v>4</v>
      </c>
      <c r="L40" s="987">
        <v>25</v>
      </c>
      <c r="M40" s="952">
        <f t="shared" si="2"/>
        <v>0.69861111111111107</v>
      </c>
    </row>
    <row r="41" spans="1:13" x14ac:dyDescent="0.2">
      <c r="A41" s="57"/>
      <c r="B41" s="843" t="s">
        <v>447</v>
      </c>
      <c r="C41" s="58"/>
      <c r="E41" s="475"/>
      <c r="F41" s="475"/>
      <c r="G41" s="961">
        <v>7</v>
      </c>
      <c r="H41" s="997" t="s">
        <v>400</v>
      </c>
      <c r="I41" s="1005" t="s">
        <v>439</v>
      </c>
      <c r="J41" s="998" t="s">
        <v>215</v>
      </c>
      <c r="K41" s="998" t="s">
        <v>4</v>
      </c>
      <c r="L41" s="999">
        <v>19</v>
      </c>
      <c r="M41" s="959">
        <f t="shared" si="2"/>
        <v>0.71597222222222223</v>
      </c>
    </row>
    <row r="42" spans="1:13" ht="16.5" thickBot="1" x14ac:dyDescent="0.25">
      <c r="A42" s="57"/>
      <c r="B42" s="59"/>
      <c r="C42" s="58"/>
      <c r="E42" s="475"/>
      <c r="F42" s="473"/>
      <c r="G42" s="1012">
        <v>8</v>
      </c>
      <c r="H42" s="986" t="s">
        <v>66</v>
      </c>
      <c r="I42" s="988" t="s">
        <v>439</v>
      </c>
      <c r="J42" s="985" t="s">
        <v>215</v>
      </c>
      <c r="K42" s="985" t="s">
        <v>4</v>
      </c>
      <c r="L42" s="987">
        <v>25</v>
      </c>
      <c r="M42" s="952">
        <f t="shared" si="2"/>
        <v>0.72916666666666663</v>
      </c>
    </row>
    <row r="43" spans="1:13" x14ac:dyDescent="0.2">
      <c r="A43" s="57"/>
      <c r="B43" s="703" t="s">
        <v>365</v>
      </c>
      <c r="C43" s="580"/>
      <c r="E43" s="475"/>
      <c r="F43" s="475"/>
      <c r="G43" s="961">
        <v>9</v>
      </c>
      <c r="H43" s="997" t="s">
        <v>66</v>
      </c>
      <c r="I43" s="1005" t="s">
        <v>379</v>
      </c>
      <c r="J43" s="998" t="s">
        <v>215</v>
      </c>
      <c r="K43" s="998"/>
      <c r="L43" s="999">
        <v>0</v>
      </c>
      <c r="M43" s="959">
        <f t="shared" si="2"/>
        <v>0.74652777777777779</v>
      </c>
    </row>
    <row r="44" spans="1:13" ht="18" x14ac:dyDescent="0.2">
      <c r="A44" s="57"/>
      <c r="B44" s="704" t="s">
        <v>315</v>
      </c>
      <c r="C44" s="580"/>
      <c r="G44" s="512"/>
    </row>
    <row r="45" spans="1:13" ht="18" x14ac:dyDescent="0.2">
      <c r="A45" s="57"/>
      <c r="B45" s="581" t="s">
        <v>293</v>
      </c>
      <c r="C45" s="580"/>
      <c r="G45" s="512"/>
    </row>
    <row r="46" spans="1:13" x14ac:dyDescent="0.2">
      <c r="A46" s="57"/>
      <c r="B46" s="582" t="s">
        <v>143</v>
      </c>
      <c r="C46" s="580"/>
      <c r="F46" s="482"/>
      <c r="G46" s="444"/>
      <c r="H46" s="444"/>
      <c r="I46" s="444" t="s">
        <v>386</v>
      </c>
      <c r="J46" s="477"/>
      <c r="K46" s="477"/>
      <c r="L46" s="477"/>
      <c r="M46" s="479"/>
    </row>
    <row r="47" spans="1:13" x14ac:dyDescent="0.2">
      <c r="A47" s="57"/>
      <c r="B47" s="583" t="s">
        <v>144</v>
      </c>
      <c r="C47" s="580"/>
      <c r="F47" s="483"/>
      <c r="G47" s="19"/>
      <c r="H47" s="19"/>
      <c r="I47" s="429" t="s">
        <v>387</v>
      </c>
      <c r="J47" s="480"/>
      <c r="K47" s="480"/>
      <c r="L47" s="480"/>
      <c r="M47" s="481"/>
    </row>
    <row r="48" spans="1:13" x14ac:dyDescent="0.2">
      <c r="A48" s="57"/>
      <c r="B48" s="584" t="s">
        <v>141</v>
      </c>
      <c r="C48" s="580"/>
      <c r="F48" s="484"/>
      <c r="G48" s="2"/>
      <c r="H48" s="2"/>
      <c r="I48" s="485"/>
      <c r="J48" s="477"/>
      <c r="K48" s="477"/>
      <c r="L48" s="477"/>
      <c r="M48" s="479"/>
    </row>
    <row r="49" spans="1:13" x14ac:dyDescent="0.2">
      <c r="A49" s="57"/>
      <c r="B49" s="585" t="s">
        <v>311</v>
      </c>
      <c r="C49" s="580"/>
      <c r="F49" s="430"/>
      <c r="G49" s="431" t="s">
        <v>214</v>
      </c>
      <c r="H49" s="431"/>
      <c r="I49" s="402" t="s">
        <v>388</v>
      </c>
      <c r="J49" s="480"/>
      <c r="K49" s="480"/>
      <c r="L49" s="480"/>
      <c r="M49" s="481"/>
    </row>
    <row r="50" spans="1:13" x14ac:dyDescent="0.2">
      <c r="A50" s="57"/>
      <c r="B50" s="585" t="s">
        <v>312</v>
      </c>
      <c r="C50" s="580"/>
      <c r="F50" s="486"/>
      <c r="G50" s="24"/>
      <c r="H50" s="24"/>
      <c r="I50" s="24" t="s">
        <v>389</v>
      </c>
      <c r="J50" s="477"/>
      <c r="K50" s="477"/>
      <c r="L50" s="477"/>
      <c r="M50" s="479"/>
    </row>
    <row r="51" spans="1:13" x14ac:dyDescent="0.2">
      <c r="A51" s="57"/>
      <c r="B51" s="585" t="s">
        <v>175</v>
      </c>
      <c r="C51" s="580"/>
      <c r="F51" s="434"/>
      <c r="G51" s="401"/>
      <c r="H51" s="402"/>
      <c r="I51" s="402"/>
      <c r="J51" s="480"/>
      <c r="K51" s="480"/>
      <c r="L51" s="480"/>
      <c r="M51" s="481"/>
    </row>
    <row r="52" spans="1:13" x14ac:dyDescent="0.2">
      <c r="A52" s="57"/>
      <c r="B52" s="585" t="s">
        <v>317</v>
      </c>
      <c r="C52" s="580"/>
      <c r="F52" s="398"/>
      <c r="G52" s="399"/>
      <c r="H52" s="24"/>
      <c r="I52" s="24" t="s">
        <v>368</v>
      </c>
      <c r="J52" s="477"/>
      <c r="K52" s="477"/>
      <c r="L52" s="477"/>
      <c r="M52" s="479"/>
    </row>
    <row r="53" spans="1:13" x14ac:dyDescent="0.2">
      <c r="A53" s="57"/>
      <c r="B53" s="585" t="s">
        <v>313</v>
      </c>
      <c r="C53" s="580"/>
      <c r="F53" s="400"/>
      <c r="G53" s="401"/>
      <c r="H53" s="402"/>
      <c r="I53" s="402" t="s">
        <v>369</v>
      </c>
      <c r="J53" s="480"/>
      <c r="K53" s="480"/>
      <c r="L53" s="480"/>
      <c r="M53" s="481"/>
    </row>
    <row r="54" spans="1:13" ht="18" x14ac:dyDescent="0.2">
      <c r="A54" s="57"/>
      <c r="B54" s="585" t="s">
        <v>174</v>
      </c>
      <c r="C54" s="580"/>
      <c r="F54" s="477"/>
      <c r="G54" s="478"/>
      <c r="H54" s="477"/>
      <c r="I54" s="477"/>
      <c r="J54" s="477"/>
      <c r="K54" s="477"/>
      <c r="L54" s="477"/>
      <c r="M54" s="479"/>
    </row>
    <row r="55" spans="1:13" x14ac:dyDescent="0.2">
      <c r="A55" s="57"/>
      <c r="B55" s="585" t="s">
        <v>314</v>
      </c>
      <c r="C55" s="580"/>
      <c r="F55" s="487"/>
      <c r="G55" s="488"/>
      <c r="H55" s="489"/>
      <c r="I55" s="490"/>
      <c r="J55" s="489"/>
      <c r="K55" s="489"/>
      <c r="L55" s="491"/>
      <c r="M55" s="492"/>
    </row>
    <row r="56" spans="1:13" ht="18" x14ac:dyDescent="0.2">
      <c r="A56" s="57"/>
      <c r="B56" s="846" t="s">
        <v>145</v>
      </c>
      <c r="C56" s="580"/>
      <c r="F56" s="586"/>
      <c r="G56" s="587"/>
      <c r="H56" s="587"/>
      <c r="I56" s="587"/>
      <c r="J56" s="587"/>
      <c r="K56" s="587"/>
      <c r="L56" s="587"/>
      <c r="M56" s="587"/>
    </row>
    <row r="57" spans="1:13" x14ac:dyDescent="0.2">
      <c r="A57" s="57"/>
      <c r="B57" s="59"/>
      <c r="C57" s="58"/>
      <c r="F57"/>
      <c r="G57"/>
      <c r="H57" s="706"/>
      <c r="I57"/>
      <c r="J57"/>
      <c r="K57"/>
      <c r="L57"/>
      <c r="M57"/>
    </row>
    <row r="58" spans="1:13" x14ac:dyDescent="0.2">
      <c r="A58" s="1148"/>
      <c r="B58" s="1149" t="s">
        <v>639</v>
      </c>
      <c r="C58" s="1150"/>
    </row>
    <row r="59" spans="1:13" x14ac:dyDescent="0.2">
      <c r="A59" s="1109"/>
      <c r="B59" s="1109"/>
      <c r="C59" s="1109"/>
    </row>
    <row r="60" spans="1:13" x14ac:dyDescent="0.2">
      <c r="A60" s="1109"/>
      <c r="B60" s="1109"/>
      <c r="C60" s="1109"/>
    </row>
    <row r="61" spans="1:13" x14ac:dyDescent="0.2">
      <c r="A61" s="1109"/>
      <c r="B61" s="1109"/>
      <c r="C61" s="1109"/>
    </row>
    <row r="62" spans="1:13" x14ac:dyDescent="0.2">
      <c r="A62" s="1109"/>
      <c r="B62" s="1109"/>
      <c r="C62" s="1109"/>
    </row>
    <row r="63" spans="1:13" x14ac:dyDescent="0.2">
      <c r="A63" s="1109"/>
      <c r="B63" s="1109"/>
      <c r="C63" s="1109"/>
    </row>
    <row r="64" spans="1: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row r="90" spans="1:3" x14ac:dyDescent="0.2">
      <c r="A90" s="832"/>
      <c r="B90" s="832"/>
      <c r="C90" s="832"/>
    </row>
    <row r="91" spans="1:3" x14ac:dyDescent="0.2">
      <c r="A91" s="832"/>
      <c r="B91" s="832"/>
      <c r="C91" s="832"/>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8"/>
      <c r="B1" s="1149" t="s">
        <v>639</v>
      </c>
      <c r="C1" s="1150"/>
      <c r="E1" s="410"/>
      <c r="F1" s="410"/>
      <c r="G1" s="410"/>
      <c r="H1" s="411"/>
      <c r="I1" s="412"/>
      <c r="J1" s="412"/>
      <c r="K1" s="412"/>
      <c r="L1" s="413"/>
      <c r="M1" s="414"/>
    </row>
    <row r="2" spans="1:13" ht="15.75" customHeight="1" thickBot="1" x14ac:dyDescent="0.25">
      <c r="A2" s="722"/>
      <c r="B2" s="1173"/>
      <c r="C2" s="58"/>
      <c r="E2" s="413"/>
      <c r="F2" s="1687" t="s">
        <v>380</v>
      </c>
      <c r="G2" s="1687"/>
      <c r="H2" s="1687"/>
      <c r="I2" s="1687"/>
      <c r="J2" s="1687"/>
      <c r="K2" s="1687"/>
      <c r="L2" s="1687"/>
      <c r="M2" s="1687"/>
    </row>
    <row r="3" spans="1:13" ht="21.75" customHeight="1" thickBot="1" x14ac:dyDescent="0.25">
      <c r="A3" s="722"/>
      <c r="B3" s="391" t="s">
        <v>87</v>
      </c>
      <c r="C3" s="58"/>
      <c r="E3" s="405"/>
      <c r="F3" s="1688" t="s">
        <v>381</v>
      </c>
      <c r="G3" s="1655"/>
      <c r="H3" s="1655"/>
      <c r="I3" s="1655"/>
      <c r="J3" s="1655"/>
      <c r="K3" s="1655"/>
      <c r="L3" s="1655"/>
      <c r="M3" s="1655"/>
    </row>
    <row r="4" spans="1:13" ht="15.75" customHeight="1" x14ac:dyDescent="0.25">
      <c r="A4" s="722"/>
      <c r="B4" s="1359" t="str">
        <f>Title!$B$4</f>
        <v>R4</v>
      </c>
      <c r="C4" s="58"/>
      <c r="E4" s="607"/>
      <c r="F4" s="1686" t="s">
        <v>71</v>
      </c>
      <c r="G4" s="1686"/>
      <c r="H4" s="1686"/>
      <c r="I4" s="1686"/>
      <c r="J4" s="1686"/>
      <c r="K4" s="1686"/>
      <c r="L4" s="1686"/>
      <c r="M4" s="1686"/>
    </row>
    <row r="5" spans="1:13" ht="15.75" customHeight="1" x14ac:dyDescent="0.25">
      <c r="A5" s="722"/>
      <c r="B5" s="1360"/>
      <c r="C5" s="58"/>
      <c r="E5" s="607"/>
      <c r="F5" s="1686" t="s">
        <v>382</v>
      </c>
      <c r="G5" s="1686"/>
      <c r="H5" s="1686"/>
      <c r="I5" s="1686"/>
      <c r="J5" s="1686"/>
      <c r="K5" s="1686"/>
      <c r="L5" s="1686"/>
      <c r="M5" s="1686"/>
    </row>
    <row r="6" spans="1:13" ht="15.75" customHeight="1" thickBot="1" x14ac:dyDescent="0.3">
      <c r="A6" s="722"/>
      <c r="B6" s="1361"/>
      <c r="C6" s="58"/>
      <c r="E6" s="607"/>
      <c r="F6" s="1686" t="s">
        <v>383</v>
      </c>
      <c r="G6" s="1686"/>
      <c r="H6" s="1686"/>
      <c r="I6" s="1686"/>
      <c r="J6" s="1686"/>
      <c r="K6" s="1686"/>
      <c r="L6" s="1686"/>
      <c r="M6" s="1686"/>
    </row>
    <row r="7" spans="1:13" ht="15.75" customHeight="1" thickBot="1" x14ac:dyDescent="0.3">
      <c r="A7" s="722"/>
      <c r="B7" s="59"/>
      <c r="C7" s="636"/>
      <c r="E7" s="607"/>
      <c r="F7" s="1686" t="s">
        <v>112</v>
      </c>
      <c r="G7" s="1686"/>
      <c r="H7" s="1686"/>
      <c r="I7" s="1686"/>
      <c r="J7" s="1686"/>
      <c r="K7" s="1686"/>
      <c r="L7" s="1686"/>
      <c r="M7" s="1686"/>
    </row>
    <row r="8" spans="1:13" ht="15.75" customHeight="1" x14ac:dyDescent="0.2">
      <c r="A8" s="722"/>
      <c r="B8" s="570" t="s">
        <v>142</v>
      </c>
      <c r="C8" s="571"/>
    </row>
    <row r="9" spans="1:13" ht="15.75" customHeight="1" x14ac:dyDescent="0.2">
      <c r="A9" s="722"/>
      <c r="B9" s="836" t="s">
        <v>171</v>
      </c>
      <c r="C9" s="571"/>
    </row>
    <row r="10" spans="1:13" ht="15.75" customHeight="1" x14ac:dyDescent="0.2">
      <c r="A10" s="722"/>
      <c r="B10" s="837"/>
      <c r="C10" s="838"/>
    </row>
    <row r="11" spans="1:13" ht="15.75" customHeight="1" x14ac:dyDescent="0.2">
      <c r="A11" s="722"/>
      <c r="B11" s="839" t="s">
        <v>506</v>
      </c>
      <c r="C11" s="571"/>
    </row>
    <row r="12" spans="1:13" ht="15.75" customHeight="1" x14ac:dyDescent="0.2">
      <c r="A12" s="57"/>
      <c r="B12" s="840" t="s">
        <v>507</v>
      </c>
      <c r="C12" s="58"/>
    </row>
    <row r="13" spans="1:13" ht="15.75" customHeight="1" x14ac:dyDescent="0.2">
      <c r="A13" s="722"/>
      <c r="B13" s="841" t="s">
        <v>197</v>
      </c>
      <c r="C13" s="571"/>
    </row>
    <row r="14" spans="1:13" ht="15.75" customHeight="1" x14ac:dyDescent="0.2">
      <c r="A14" s="57"/>
      <c r="B14" s="842" t="s">
        <v>307</v>
      </c>
      <c r="C14" s="571"/>
    </row>
    <row r="15" spans="1:13" ht="15.75" customHeight="1" x14ac:dyDescent="0.2">
      <c r="A15" s="57"/>
      <c r="B15" s="577" t="s">
        <v>343</v>
      </c>
      <c r="C15" s="571"/>
    </row>
    <row r="16" spans="1:13"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28.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8"/>
      <c r="B1" s="1149" t="s">
        <v>639</v>
      </c>
      <c r="C1" s="1150"/>
      <c r="E1" s="534"/>
      <c r="F1" s="534"/>
      <c r="G1" s="534"/>
      <c r="H1" s="534"/>
      <c r="I1" s="534"/>
      <c r="J1" s="534"/>
      <c r="K1" s="534"/>
      <c r="L1" s="535"/>
    </row>
    <row r="2" spans="1:12" ht="15.75" customHeight="1" thickBot="1" x14ac:dyDescent="0.25">
      <c r="A2" s="722"/>
      <c r="B2" s="1173"/>
      <c r="C2" s="58"/>
      <c r="E2" s="1689" t="s">
        <v>70</v>
      </c>
      <c r="F2" s="1689"/>
      <c r="G2" s="1689"/>
      <c r="H2" s="1689"/>
      <c r="I2" s="1689"/>
      <c r="J2" s="1689"/>
      <c r="K2" s="1689"/>
      <c r="L2" s="1689"/>
    </row>
    <row r="3" spans="1:12" ht="15.75" customHeight="1" thickBot="1" x14ac:dyDescent="0.25">
      <c r="A3" s="722"/>
      <c r="B3" s="391" t="s">
        <v>87</v>
      </c>
      <c r="C3" s="58"/>
      <c r="E3" s="1690" t="s">
        <v>401</v>
      </c>
      <c r="F3" s="1690"/>
      <c r="G3" s="1690"/>
      <c r="H3" s="1690"/>
      <c r="I3" s="1690"/>
      <c r="J3" s="1690"/>
      <c r="K3" s="1690"/>
      <c r="L3" s="1690"/>
    </row>
    <row r="4" spans="1:12" ht="15.75" customHeight="1" x14ac:dyDescent="0.2">
      <c r="A4" s="722"/>
      <c r="B4" s="1359" t="str">
        <f>Title!$B$4</f>
        <v>R4</v>
      </c>
      <c r="C4" s="58"/>
      <c r="E4" s="1691" t="s">
        <v>641</v>
      </c>
      <c r="F4" s="1691"/>
      <c r="G4" s="1691"/>
      <c r="H4" s="1691"/>
      <c r="I4" s="1691"/>
      <c r="J4" s="1691"/>
      <c r="K4" s="1691"/>
      <c r="L4" s="1691"/>
    </row>
    <row r="5" spans="1:12" ht="15.75" customHeight="1" x14ac:dyDescent="0.2">
      <c r="A5" s="722"/>
      <c r="B5" s="1360"/>
      <c r="C5" s="58"/>
    </row>
    <row r="6" spans="1:12" ht="15.75" customHeight="1" thickBot="1" x14ac:dyDescent="0.25">
      <c r="A6" s="722"/>
      <c r="B6" s="1361"/>
      <c r="C6" s="58"/>
    </row>
    <row r="7" spans="1:12" ht="15.75" customHeight="1" thickBot="1" x14ac:dyDescent="0.25">
      <c r="A7" s="722"/>
      <c r="B7" s="59"/>
      <c r="C7" s="636"/>
    </row>
    <row r="8" spans="1:12" ht="15.75" customHeight="1" x14ac:dyDescent="0.2">
      <c r="A8" s="722"/>
      <c r="B8" s="570" t="s">
        <v>142</v>
      </c>
      <c r="C8" s="571"/>
    </row>
    <row r="9" spans="1:12" ht="15.75" customHeight="1" x14ac:dyDescent="0.2">
      <c r="A9" s="722"/>
      <c r="B9" s="836" t="s">
        <v>171</v>
      </c>
      <c r="C9" s="571"/>
    </row>
    <row r="10" spans="1:12" ht="15.75" customHeight="1" x14ac:dyDescent="0.2">
      <c r="A10" s="722"/>
      <c r="B10" s="837"/>
      <c r="C10" s="838"/>
    </row>
    <row r="11" spans="1:12" ht="15.75" customHeight="1" x14ac:dyDescent="0.2">
      <c r="A11" s="722"/>
      <c r="B11" s="839" t="s">
        <v>506</v>
      </c>
      <c r="C11" s="571"/>
    </row>
    <row r="12" spans="1:12" ht="15.75" customHeight="1" x14ac:dyDescent="0.2">
      <c r="A12" s="57"/>
      <c r="B12" s="840" t="s">
        <v>507</v>
      </c>
      <c r="C12" s="58"/>
    </row>
    <row r="13" spans="1:12" ht="15.75" customHeight="1" x14ac:dyDescent="0.2">
      <c r="A13" s="722"/>
      <c r="B13" s="841" t="s">
        <v>197</v>
      </c>
      <c r="C13" s="571"/>
    </row>
    <row r="14" spans="1:12" ht="15.75" customHeight="1" x14ac:dyDescent="0.2">
      <c r="A14" s="57"/>
      <c r="B14" s="842" t="s">
        <v>307</v>
      </c>
      <c r="C14" s="571"/>
    </row>
    <row r="15" spans="1:12" ht="15.75" customHeight="1" x14ac:dyDescent="0.2">
      <c r="A15" s="57"/>
      <c r="B15" s="577" t="s">
        <v>343</v>
      </c>
      <c r="C15" s="571"/>
    </row>
    <row r="16" spans="1:12"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24"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12" ht="15.75" customHeight="1" x14ac:dyDescent="0.2">
      <c r="A49" s="57"/>
      <c r="B49" s="585" t="s">
        <v>311</v>
      </c>
      <c r="C49" s="580"/>
      <c r="F49" s="157"/>
      <c r="G49" s="157"/>
      <c r="H49" s="157"/>
      <c r="I49" s="157"/>
      <c r="J49" s="157"/>
      <c r="K49" s="157"/>
      <c r="L49" s="157"/>
    </row>
    <row r="50" spans="1:12" ht="15.75" customHeight="1" x14ac:dyDescent="0.2">
      <c r="A50" s="57"/>
      <c r="B50" s="585" t="s">
        <v>312</v>
      </c>
      <c r="C50" s="580"/>
    </row>
    <row r="51" spans="1:12" ht="15.75" customHeight="1" x14ac:dyDescent="0.2">
      <c r="A51" s="57"/>
      <c r="B51" s="585" t="s">
        <v>175</v>
      </c>
      <c r="C51" s="580"/>
    </row>
    <row r="52" spans="1:12" ht="15.75" customHeight="1" x14ac:dyDescent="0.2">
      <c r="A52" s="57"/>
      <c r="B52" s="585" t="s">
        <v>317</v>
      </c>
      <c r="C52" s="580"/>
    </row>
    <row r="53" spans="1:12" ht="15.75" customHeight="1" x14ac:dyDescent="0.2">
      <c r="A53" s="57"/>
      <c r="B53" s="585" t="s">
        <v>313</v>
      </c>
      <c r="C53" s="580"/>
    </row>
    <row r="54" spans="1:12" ht="15.75" customHeight="1" x14ac:dyDescent="0.2">
      <c r="A54" s="57"/>
      <c r="B54" s="585" t="s">
        <v>174</v>
      </c>
      <c r="C54" s="580"/>
    </row>
    <row r="55" spans="1:12" ht="15.75" customHeight="1" x14ac:dyDescent="0.2">
      <c r="A55" s="57"/>
      <c r="B55" s="585" t="s">
        <v>314</v>
      </c>
      <c r="C55" s="580"/>
    </row>
    <row r="56" spans="1:12" ht="15.75" customHeight="1" x14ac:dyDescent="0.2">
      <c r="A56" s="57"/>
      <c r="B56" s="846" t="s">
        <v>145</v>
      </c>
      <c r="C56" s="580"/>
    </row>
    <row r="57" spans="1:12" ht="15.75" customHeight="1" x14ac:dyDescent="0.2">
      <c r="A57" s="57"/>
      <c r="B57" s="59"/>
      <c r="C57" s="58"/>
    </row>
    <row r="58" spans="1:12" ht="15.75" customHeight="1" x14ac:dyDescent="0.2">
      <c r="A58" s="1148"/>
      <c r="B58" s="1149" t="s">
        <v>639</v>
      </c>
      <c r="C58" s="1150"/>
    </row>
    <row r="59" spans="1:12" ht="15.75" customHeight="1" x14ac:dyDescent="0.2">
      <c r="A59" s="1109"/>
      <c r="B59" s="1109"/>
      <c r="C59" s="1109"/>
    </row>
    <row r="60" spans="1:12" ht="15.75" customHeight="1" x14ac:dyDescent="0.2">
      <c r="A60" s="1109"/>
      <c r="B60" s="1109"/>
      <c r="C60" s="1109"/>
    </row>
    <row r="61" spans="1:12" ht="15.75" customHeight="1" x14ac:dyDescent="0.2">
      <c r="A61" s="1109"/>
      <c r="B61" s="1109"/>
      <c r="C61" s="1109"/>
    </row>
    <row r="62" spans="1:12" ht="15.75" customHeight="1" x14ac:dyDescent="0.2">
      <c r="A62" s="1109"/>
      <c r="B62" s="1109"/>
      <c r="C62" s="1109"/>
    </row>
    <row r="63" spans="1:12" ht="15.75" customHeight="1" x14ac:dyDescent="0.2">
      <c r="A63" s="1109"/>
      <c r="B63" s="1109"/>
      <c r="C63" s="1109"/>
    </row>
    <row r="64" spans="1:12" ht="15.75" customHeight="1" x14ac:dyDescent="0.2">
      <c r="A64" s="1109"/>
      <c r="B64" s="1109"/>
      <c r="C64" s="1109"/>
    </row>
    <row r="65" spans="1:5" ht="15.75" customHeight="1" x14ac:dyDescent="0.2">
      <c r="A65" s="1109"/>
      <c r="B65" s="1109"/>
      <c r="C65" s="1109"/>
    </row>
    <row r="66" spans="1:5" ht="15.75" customHeight="1" x14ac:dyDescent="0.2">
      <c r="A66" s="1109"/>
      <c r="B66" s="1109"/>
      <c r="C66" s="1109"/>
    </row>
    <row r="67" spans="1:5" ht="15.75" customHeight="1" x14ac:dyDescent="0.2">
      <c r="A67" s="1109"/>
      <c r="B67" s="1109"/>
      <c r="C67" s="1109"/>
    </row>
    <row r="68" spans="1:5" ht="15.75" customHeight="1" x14ac:dyDescent="0.2">
      <c r="A68" s="1109"/>
      <c r="B68" s="1109"/>
      <c r="C68" s="1109"/>
    </row>
    <row r="69" spans="1:5" ht="15.75" customHeight="1" x14ac:dyDescent="0.2">
      <c r="A69" s="1109"/>
      <c r="B69" s="1109"/>
      <c r="C69" s="1109"/>
    </row>
    <row r="70" spans="1:5" ht="15.75" customHeight="1" x14ac:dyDescent="0.2">
      <c r="A70" s="1109"/>
      <c r="B70" s="1109"/>
      <c r="C70" s="1109"/>
    </row>
    <row r="71" spans="1:5" ht="15.75" customHeight="1" x14ac:dyDescent="0.2">
      <c r="A71" s="1109"/>
      <c r="B71" s="1109"/>
      <c r="C71" s="1109"/>
    </row>
    <row r="72" spans="1:5" ht="15.75" customHeight="1" x14ac:dyDescent="0.2">
      <c r="A72" s="1109"/>
      <c r="B72" s="1109"/>
      <c r="C72" s="1109"/>
    </row>
    <row r="73" spans="1:5" ht="15.75" customHeight="1" x14ac:dyDescent="0.2">
      <c r="A73" s="1109"/>
      <c r="B73" s="1109"/>
      <c r="C73" s="1109"/>
    </row>
    <row r="74" spans="1:5" ht="15.75" customHeight="1" x14ac:dyDescent="0.2">
      <c r="A74" s="1109"/>
      <c r="B74" s="1109"/>
      <c r="C74" s="1109"/>
      <c r="E74" s="440"/>
    </row>
    <row r="75" spans="1:5" ht="15.75" customHeight="1" x14ac:dyDescent="0.2">
      <c r="A75" s="1109"/>
      <c r="B75" s="1109"/>
      <c r="C75" s="1109"/>
    </row>
    <row r="76" spans="1:5" ht="15.75" customHeight="1" x14ac:dyDescent="0.2">
      <c r="A76" s="1109"/>
      <c r="B76" s="1109"/>
      <c r="C76" s="1109"/>
    </row>
    <row r="77" spans="1:5" ht="15.75" customHeight="1" x14ac:dyDescent="0.2">
      <c r="A77" s="832"/>
      <c r="B77" s="832"/>
      <c r="C77" s="832"/>
    </row>
    <row r="78" spans="1:5" ht="15.75" customHeight="1" x14ac:dyDescent="0.2">
      <c r="A78" s="832"/>
      <c r="B78" s="832"/>
      <c r="C78" s="832"/>
    </row>
    <row r="79" spans="1:5" ht="15.75" customHeight="1" x14ac:dyDescent="0.2">
      <c r="A79" s="832"/>
      <c r="B79" s="832"/>
      <c r="C79" s="832"/>
    </row>
    <row r="80" spans="1:5"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8"/>
      <c r="B1" s="1149" t="s">
        <v>639</v>
      </c>
      <c r="C1" s="1150"/>
      <c r="E1" s="609"/>
      <c r="F1" s="609"/>
      <c r="G1" s="609"/>
      <c r="H1" s="609"/>
      <c r="I1" s="609"/>
      <c r="J1" s="609"/>
      <c r="K1" s="609"/>
      <c r="L1" s="609"/>
      <c r="M1" s="610"/>
    </row>
    <row r="2" spans="1:13" ht="15.75" customHeight="1" thickBot="1" x14ac:dyDescent="0.25">
      <c r="A2" s="722"/>
      <c r="B2" s="1173"/>
      <c r="C2" s="58"/>
      <c r="E2" s="611"/>
      <c r="F2" s="1693" t="s">
        <v>410</v>
      </c>
      <c r="G2" s="1693"/>
      <c r="H2" s="1693"/>
      <c r="I2" s="1693"/>
      <c r="J2" s="1693"/>
      <c r="K2" s="1693"/>
      <c r="L2" s="1693"/>
      <c r="M2" s="1693"/>
    </row>
    <row r="3" spans="1:13" ht="15.75" customHeight="1" thickBot="1" x14ac:dyDescent="0.25">
      <c r="A3" s="722"/>
      <c r="B3" s="391" t="s">
        <v>87</v>
      </c>
      <c r="C3" s="58"/>
      <c r="E3" s="612"/>
      <c r="F3" s="1694" t="s">
        <v>101</v>
      </c>
      <c r="G3" s="1694"/>
      <c r="H3" s="1694"/>
      <c r="I3" s="1694"/>
      <c r="J3" s="1694"/>
      <c r="K3" s="1694"/>
      <c r="L3" s="1694"/>
      <c r="M3" s="1694"/>
    </row>
    <row r="4" spans="1:13" ht="15.75" customHeight="1" x14ac:dyDescent="0.25">
      <c r="A4" s="722"/>
      <c r="B4" s="1359" t="str">
        <f>Title!$B$4</f>
        <v>R4</v>
      </c>
      <c r="C4" s="58"/>
      <c r="E4" s="608"/>
      <c r="F4" s="1695" t="s">
        <v>411</v>
      </c>
      <c r="G4" s="1695"/>
      <c r="H4" s="1695"/>
      <c r="I4" s="1695"/>
      <c r="J4" s="1695"/>
      <c r="K4" s="1695"/>
      <c r="L4" s="1695"/>
      <c r="M4" s="1695"/>
    </row>
    <row r="5" spans="1:13" ht="15.75" customHeight="1" x14ac:dyDescent="0.25">
      <c r="A5" s="722"/>
      <c r="B5" s="1360"/>
      <c r="C5" s="58"/>
      <c r="E5" s="564"/>
      <c r="F5" s="397" t="s">
        <v>6</v>
      </c>
      <c r="G5" s="1238" t="s">
        <v>670</v>
      </c>
      <c r="H5" s="1238"/>
      <c r="I5" s="1238"/>
      <c r="J5" s="1238"/>
      <c r="K5" s="1238"/>
      <c r="L5" s="1238"/>
      <c r="M5" s="1238"/>
    </row>
    <row r="6" spans="1:13" ht="15.75" customHeight="1" thickBot="1" x14ac:dyDescent="0.3">
      <c r="A6" s="722"/>
      <c r="B6" s="1361"/>
      <c r="C6" s="58"/>
      <c r="E6" s="564"/>
      <c r="F6" s="397" t="s">
        <v>6</v>
      </c>
      <c r="G6" s="1238" t="s">
        <v>671</v>
      </c>
      <c r="H6" s="1238"/>
      <c r="I6" s="1238"/>
      <c r="J6" s="1238"/>
      <c r="K6" s="1238"/>
      <c r="L6" s="1238"/>
      <c r="M6" s="1238"/>
    </row>
    <row r="7" spans="1:13" ht="15.75" customHeight="1" thickBot="1" x14ac:dyDescent="0.3">
      <c r="A7" s="722"/>
      <c r="B7" s="59"/>
      <c r="C7" s="636"/>
      <c r="E7" s="564"/>
      <c r="F7" s="397" t="s">
        <v>6</v>
      </c>
      <c r="G7" s="1238" t="s">
        <v>672</v>
      </c>
      <c r="H7" s="1238"/>
      <c r="I7" s="1238"/>
      <c r="J7" s="1238"/>
      <c r="K7" s="1238"/>
      <c r="L7" s="1238"/>
      <c r="M7" s="1238"/>
    </row>
    <row r="8" spans="1:13" ht="15.75" customHeight="1" x14ac:dyDescent="0.25">
      <c r="A8" s="722"/>
      <c r="B8" s="570" t="s">
        <v>142</v>
      </c>
      <c r="C8" s="571"/>
      <c r="E8" s="564"/>
      <c r="F8" s="397" t="s">
        <v>6</v>
      </c>
      <c r="G8" s="1238" t="s">
        <v>77</v>
      </c>
      <c r="H8" s="1238"/>
      <c r="I8" s="1238"/>
      <c r="J8" s="1238"/>
      <c r="K8" s="1238"/>
      <c r="L8" s="1238"/>
      <c r="M8" s="1238"/>
    </row>
    <row r="9" spans="1:13" ht="15.75" customHeight="1" x14ac:dyDescent="0.2">
      <c r="A9" s="722"/>
      <c r="B9" s="836" t="s">
        <v>171</v>
      </c>
      <c r="C9" s="571"/>
      <c r="E9" s="769"/>
      <c r="F9" s="769"/>
      <c r="G9" s="769"/>
      <c r="H9" s="769"/>
      <c r="I9" s="769"/>
      <c r="J9" s="769"/>
      <c r="K9" s="1237"/>
      <c r="L9" s="769"/>
      <c r="M9" s="769"/>
    </row>
    <row r="10" spans="1:13" ht="15.75" customHeight="1" x14ac:dyDescent="0.2">
      <c r="A10" s="722"/>
      <c r="B10" s="837"/>
      <c r="C10" s="838"/>
      <c r="E10" s="1165"/>
      <c r="F10" s="1696" t="s">
        <v>673</v>
      </c>
      <c r="G10" s="1696"/>
      <c r="H10" s="1696"/>
      <c r="I10" s="1696"/>
      <c r="J10" s="1696"/>
      <c r="K10" s="1696"/>
      <c r="L10" s="1696"/>
      <c r="M10" s="1696"/>
    </row>
    <row r="11" spans="1:13" ht="15.75" customHeight="1" x14ac:dyDescent="0.2">
      <c r="A11" s="722"/>
      <c r="B11" s="839" t="s">
        <v>506</v>
      </c>
      <c r="C11" s="571"/>
      <c r="E11" s="721"/>
      <c r="F11" s="497"/>
      <c r="G11" s="169">
        <v>1</v>
      </c>
      <c r="H11" s="445"/>
      <c r="I11" s="445" t="s">
        <v>148</v>
      </c>
      <c r="J11" s="730" t="s">
        <v>215</v>
      </c>
      <c r="K11" s="9" t="s">
        <v>674</v>
      </c>
      <c r="L11" s="731">
        <v>0</v>
      </c>
      <c r="M11" s="732">
        <f>TIME(8+0,0,0)</f>
        <v>0.33333333333333331</v>
      </c>
    </row>
    <row r="12" spans="1:13" ht="15.75" customHeight="1" x14ac:dyDescent="0.2">
      <c r="A12" s="57"/>
      <c r="B12" s="840" t="s">
        <v>507</v>
      </c>
      <c r="C12" s="58"/>
      <c r="E12" s="784"/>
      <c r="F12" s="1231"/>
      <c r="G12" s="1168">
        <f>G11+1</f>
        <v>2</v>
      </c>
      <c r="H12" s="1168"/>
      <c r="I12" s="1236" t="s">
        <v>675</v>
      </c>
      <c r="J12" s="773" t="s">
        <v>215</v>
      </c>
      <c r="K12" s="1168" t="s">
        <v>676</v>
      </c>
      <c r="L12" s="774">
        <v>15</v>
      </c>
      <c r="M12" s="775">
        <f>M11+TIME(0,L11,0)</f>
        <v>0.33333333333333331</v>
      </c>
    </row>
    <row r="13" spans="1:13" ht="22.5" customHeight="1" x14ac:dyDescent="0.2">
      <c r="A13" s="722"/>
      <c r="B13" s="841" t="s">
        <v>197</v>
      </c>
      <c r="C13" s="571"/>
      <c r="E13" s="1069"/>
      <c r="F13" s="1235"/>
      <c r="G13" s="1042">
        <v>4</v>
      </c>
      <c r="H13" s="1042"/>
      <c r="I13" s="1234" t="s">
        <v>677</v>
      </c>
      <c r="J13" s="1044" t="s">
        <v>6</v>
      </c>
      <c r="K13" s="1042" t="s">
        <v>4</v>
      </c>
      <c r="L13" s="1045">
        <v>105</v>
      </c>
      <c r="M13" s="1046">
        <f>M12+TIME(0,L12,0)</f>
        <v>0.34375</v>
      </c>
    </row>
    <row r="14" spans="1:13" ht="27" customHeight="1" x14ac:dyDescent="0.2">
      <c r="A14" s="57"/>
      <c r="B14" s="842" t="s">
        <v>307</v>
      </c>
      <c r="C14" s="571"/>
      <c r="E14" s="1070"/>
      <c r="F14" s="962"/>
      <c r="G14" s="979">
        <v>5</v>
      </c>
      <c r="H14" s="978"/>
      <c r="I14" s="978" t="s">
        <v>678</v>
      </c>
      <c r="J14" s="898" t="s">
        <v>215</v>
      </c>
      <c r="K14" s="979" t="s">
        <v>674</v>
      </c>
      <c r="L14" s="899">
        <v>15</v>
      </c>
      <c r="M14" s="1040">
        <f>M13+TIME(0,L13,0)</f>
        <v>0.41666666666666669</v>
      </c>
    </row>
    <row r="15" spans="1:13" ht="15.75" customHeight="1" x14ac:dyDescent="0.2">
      <c r="A15" s="57"/>
      <c r="B15" s="577" t="s">
        <v>343</v>
      </c>
      <c r="C15" s="571"/>
      <c r="E15" s="1066"/>
      <c r="F15" s="1233"/>
      <c r="G15" s="1232"/>
      <c r="H15" s="1239"/>
      <c r="I15" s="1239"/>
      <c r="J15" s="1284"/>
      <c r="K15" s="1232"/>
      <c r="L15" s="1285"/>
      <c r="M15" s="1286"/>
    </row>
    <row r="16" spans="1:13" ht="15.75" customHeight="1" x14ac:dyDescent="0.2">
      <c r="A16" s="57"/>
      <c r="B16" s="578" t="s">
        <v>425</v>
      </c>
      <c r="C16" s="579"/>
      <c r="E16" s="1066"/>
      <c r="F16" s="1696" t="s">
        <v>679</v>
      </c>
      <c r="G16" s="1696"/>
      <c r="H16" s="1696"/>
      <c r="I16" s="1696"/>
      <c r="J16" s="1696"/>
      <c r="K16" s="1696"/>
      <c r="L16" s="1696"/>
      <c r="M16" s="1696"/>
    </row>
    <row r="17" spans="1:13" ht="15.75" customHeight="1" x14ac:dyDescent="0.2">
      <c r="A17" s="57"/>
      <c r="B17" s="59"/>
      <c r="C17" s="520"/>
      <c r="E17" s="1069"/>
      <c r="F17" s="1041"/>
      <c r="G17" s="1042">
        <v>8</v>
      </c>
      <c r="H17" s="1043"/>
      <c r="I17" s="1043" t="s">
        <v>680</v>
      </c>
      <c r="J17" s="1044" t="s">
        <v>6</v>
      </c>
      <c r="K17" s="1042" t="s">
        <v>102</v>
      </c>
      <c r="L17" s="1045">
        <v>0</v>
      </c>
      <c r="M17" s="1046">
        <f>TIME(4+12,0,0)</f>
        <v>0.66666666666666663</v>
      </c>
    </row>
    <row r="18" spans="1:13" ht="15.75" customHeight="1" x14ac:dyDescent="0.2">
      <c r="A18" s="57"/>
      <c r="B18" s="59"/>
      <c r="C18" s="58"/>
      <c r="E18" s="784"/>
      <c r="F18" s="1231"/>
      <c r="G18" s="1168">
        <f>G17+1</f>
        <v>9</v>
      </c>
      <c r="H18" s="1168"/>
      <c r="I18" s="1236" t="s">
        <v>681</v>
      </c>
      <c r="J18" s="773" t="s">
        <v>215</v>
      </c>
      <c r="K18" s="1168" t="s">
        <v>102</v>
      </c>
      <c r="L18" s="774">
        <v>15</v>
      </c>
      <c r="M18" s="775">
        <f>M17+TIME(0,L17,0)</f>
        <v>0.66666666666666663</v>
      </c>
    </row>
    <row r="19" spans="1:13" ht="15.75" customHeight="1" x14ac:dyDescent="0.2">
      <c r="A19" s="722"/>
      <c r="B19" s="1325" t="s">
        <v>508</v>
      </c>
      <c r="C19" s="571"/>
      <c r="E19" s="1069"/>
      <c r="F19" s="1041"/>
      <c r="G19" s="1042">
        <v>10</v>
      </c>
      <c r="H19" s="1043"/>
      <c r="I19" s="1043" t="s">
        <v>682</v>
      </c>
      <c r="J19" s="1044" t="s">
        <v>6</v>
      </c>
      <c r="K19" s="1042" t="s">
        <v>102</v>
      </c>
      <c r="L19" s="1045">
        <v>10</v>
      </c>
      <c r="M19" s="1046">
        <f>M18+TIME(0,L18,0)</f>
        <v>0.67708333333333326</v>
      </c>
    </row>
    <row r="20" spans="1:13" ht="15.75" customHeight="1" x14ac:dyDescent="0.2">
      <c r="A20" s="57"/>
      <c r="B20" s="840" t="s">
        <v>509</v>
      </c>
      <c r="C20" s="58"/>
      <c r="E20" s="1070"/>
      <c r="F20" s="962"/>
      <c r="G20" s="979">
        <v>11</v>
      </c>
      <c r="H20" s="978"/>
      <c r="I20" s="978" t="s">
        <v>471</v>
      </c>
      <c r="J20" s="898" t="s">
        <v>6</v>
      </c>
      <c r="K20" s="979" t="s">
        <v>472</v>
      </c>
      <c r="L20" s="899">
        <v>10</v>
      </c>
      <c r="M20" s="1040">
        <f>M19+TIME(0,L19,0)</f>
        <v>0.68402777777777768</v>
      </c>
    </row>
    <row r="21" spans="1:13" ht="15.75" customHeight="1" x14ac:dyDescent="0.2">
      <c r="A21" s="722"/>
      <c r="B21" s="1326" t="s">
        <v>303</v>
      </c>
      <c r="C21" s="571"/>
      <c r="E21" s="1069"/>
      <c r="F21" s="1041"/>
      <c r="G21" s="1042"/>
      <c r="H21" s="1043"/>
      <c r="I21" s="1043" t="s">
        <v>473</v>
      </c>
      <c r="J21" s="1044" t="s">
        <v>6</v>
      </c>
      <c r="K21" s="1042" t="s">
        <v>4</v>
      </c>
      <c r="L21" s="1045">
        <v>85</v>
      </c>
      <c r="M21" s="1046">
        <f>M20+TIME(0,L20,0)</f>
        <v>0.6909722222222221</v>
      </c>
    </row>
    <row r="22" spans="1:13" ht="15.75" customHeight="1" x14ac:dyDescent="0.25">
      <c r="A22" s="57"/>
      <c r="B22" s="1327" t="s">
        <v>342</v>
      </c>
      <c r="C22" s="571"/>
      <c r="E22" s="1070"/>
      <c r="F22" s="962"/>
      <c r="G22" s="979"/>
      <c r="H22" s="978"/>
      <c r="I22" s="978" t="s">
        <v>683</v>
      </c>
      <c r="J22" s="898" t="s">
        <v>6</v>
      </c>
      <c r="K22" s="979" t="s">
        <v>102</v>
      </c>
      <c r="L22" s="899">
        <v>0</v>
      </c>
      <c r="M22" s="1040">
        <f>M21+TIME(0,L21,0)</f>
        <v>0.74999999999999989</v>
      </c>
    </row>
    <row r="23" spans="1:13" ht="15.75" customHeight="1" x14ac:dyDescent="0.25">
      <c r="A23" s="57"/>
      <c r="B23" s="1328" t="s">
        <v>360</v>
      </c>
      <c r="C23" s="571"/>
      <c r="E23" s="1066"/>
      <c r="F23" s="1233"/>
      <c r="G23" s="1232"/>
      <c r="H23" s="1239"/>
      <c r="I23" s="1239"/>
      <c r="J23" s="1284"/>
      <c r="K23" s="1232"/>
      <c r="L23" s="1285"/>
      <c r="M23" s="1286"/>
    </row>
    <row r="24" spans="1:13" ht="15.75" customHeight="1" x14ac:dyDescent="0.2">
      <c r="A24" s="57"/>
      <c r="B24" s="1329" t="s">
        <v>359</v>
      </c>
      <c r="C24" s="571"/>
      <c r="E24" s="1165"/>
      <c r="F24" s="1696" t="s">
        <v>684</v>
      </c>
      <c r="G24" s="1696"/>
      <c r="H24" s="1696"/>
      <c r="I24" s="1696"/>
      <c r="J24" s="1696"/>
      <c r="K24" s="1696"/>
      <c r="L24" s="1696"/>
      <c r="M24" s="1696"/>
    </row>
    <row r="25" spans="1:13" ht="15.75" customHeight="1" x14ac:dyDescent="0.2">
      <c r="A25" s="57"/>
      <c r="B25" s="1330" t="s">
        <v>427</v>
      </c>
      <c r="C25" s="571"/>
      <c r="E25" s="1069"/>
      <c r="F25" s="1041"/>
      <c r="G25" s="1042">
        <v>12</v>
      </c>
      <c r="H25" s="1043"/>
      <c r="I25" s="1043" t="s">
        <v>148</v>
      </c>
      <c r="J25" s="1044" t="s">
        <v>6</v>
      </c>
      <c r="K25" s="1042" t="s">
        <v>18</v>
      </c>
      <c r="L25" s="1045">
        <v>0</v>
      </c>
      <c r="M25" s="1046">
        <f>TIME(8+0,0,0)</f>
        <v>0.33333333333333331</v>
      </c>
    </row>
    <row r="26" spans="1:13" ht="15.75" customHeight="1" x14ac:dyDescent="0.25">
      <c r="A26" s="57"/>
      <c r="B26" s="1331" t="s">
        <v>428</v>
      </c>
      <c r="C26" s="571"/>
      <c r="E26" s="1287"/>
      <c r="F26" s="1288"/>
      <c r="G26" s="1154">
        <v>13</v>
      </c>
      <c r="H26" s="1155"/>
      <c r="I26" s="1155" t="s">
        <v>685</v>
      </c>
      <c r="J26" s="1160" t="s">
        <v>6</v>
      </c>
      <c r="K26" s="1154" t="s">
        <v>18</v>
      </c>
      <c r="L26" s="1289">
        <v>0</v>
      </c>
      <c r="M26" s="1290">
        <f>M25+TIME(0,L25,0)</f>
        <v>0.33333333333333331</v>
      </c>
    </row>
    <row r="27" spans="1:13" ht="15.75" customHeight="1" x14ac:dyDescent="0.2">
      <c r="A27" s="57"/>
      <c r="B27" s="1332" t="s">
        <v>38</v>
      </c>
      <c r="C27" s="571"/>
      <c r="E27" s="1069"/>
      <c r="F27" s="1041"/>
      <c r="G27" s="1042">
        <v>14</v>
      </c>
      <c r="H27" s="1043"/>
      <c r="I27" s="1043" t="s">
        <v>532</v>
      </c>
      <c r="J27" s="1044" t="s">
        <v>6</v>
      </c>
      <c r="K27" s="1042" t="s">
        <v>4</v>
      </c>
      <c r="L27" s="1045">
        <v>120</v>
      </c>
      <c r="M27" s="1046">
        <f>M26+TIME(0,L26,0)</f>
        <v>0.33333333333333331</v>
      </c>
    </row>
    <row r="28" spans="1:13" ht="15.75" customHeight="1" x14ac:dyDescent="0.2">
      <c r="A28" s="57"/>
      <c r="B28" s="1333" t="s">
        <v>32</v>
      </c>
      <c r="C28" s="571"/>
      <c r="E28" s="1287"/>
      <c r="F28" s="1288"/>
      <c r="G28" s="1154">
        <v>15</v>
      </c>
      <c r="H28" s="1155"/>
      <c r="I28" s="1155" t="s">
        <v>379</v>
      </c>
      <c r="J28" s="1160" t="s">
        <v>6</v>
      </c>
      <c r="K28" s="1154" t="s">
        <v>18</v>
      </c>
      <c r="L28" s="1289">
        <v>0</v>
      </c>
      <c r="M28" s="1290">
        <f>M27+TIME(0,L27,0)</f>
        <v>0.41666666666666663</v>
      </c>
    </row>
    <row r="29" spans="1:13" ht="15.75" customHeight="1" x14ac:dyDescent="0.2">
      <c r="A29" s="57"/>
      <c r="B29" s="59"/>
      <c r="C29" s="58"/>
      <c r="E29" s="1066"/>
      <c r="F29" s="981"/>
      <c r="G29" s="981"/>
      <c r="H29" s="981"/>
      <c r="I29" s="981"/>
      <c r="J29" s="981"/>
      <c r="K29" s="980"/>
      <c r="L29" s="981"/>
      <c r="M29" s="981"/>
    </row>
    <row r="30" spans="1:13" ht="15.75" customHeight="1" x14ac:dyDescent="0.2">
      <c r="A30" s="57"/>
      <c r="B30" s="59"/>
      <c r="C30" s="58"/>
      <c r="E30" s="1066"/>
      <c r="F30" s="1696" t="s">
        <v>686</v>
      </c>
      <c r="G30" s="1696"/>
      <c r="H30" s="1696"/>
      <c r="I30" s="1696"/>
      <c r="J30" s="1696"/>
      <c r="K30" s="1696"/>
      <c r="L30" s="1696"/>
      <c r="M30" s="1696"/>
    </row>
    <row r="31" spans="1:13" ht="15.75" customHeight="1" x14ac:dyDescent="0.2">
      <c r="A31" s="57"/>
      <c r="B31" s="839" t="s">
        <v>510</v>
      </c>
      <c r="C31" s="58"/>
      <c r="E31" s="721"/>
      <c r="F31" s="497"/>
      <c r="G31" s="169">
        <v>16</v>
      </c>
      <c r="H31" s="445"/>
      <c r="I31" s="445" t="s">
        <v>148</v>
      </c>
      <c r="J31" s="730" t="s">
        <v>215</v>
      </c>
      <c r="K31" s="9" t="s">
        <v>18</v>
      </c>
      <c r="L31" s="731">
        <v>0</v>
      </c>
      <c r="M31" s="732">
        <f>TIME(10+0,30,0)</f>
        <v>0.4375</v>
      </c>
    </row>
    <row r="32" spans="1:13" ht="15.75" customHeight="1" x14ac:dyDescent="0.2">
      <c r="A32" s="57"/>
      <c r="B32" s="840" t="s">
        <v>511</v>
      </c>
      <c r="C32" s="58"/>
      <c r="E32" s="1067"/>
      <c r="F32" s="962"/>
      <c r="G32" s="979">
        <v>17</v>
      </c>
      <c r="H32" s="978"/>
      <c r="I32" s="978" t="s">
        <v>687</v>
      </c>
      <c r="J32" s="898" t="s">
        <v>6</v>
      </c>
      <c r="K32" s="979" t="s">
        <v>18</v>
      </c>
      <c r="L32" s="899">
        <v>0</v>
      </c>
      <c r="M32" s="1040">
        <f>M31+TIME(0,L31,0)</f>
        <v>0.4375</v>
      </c>
    </row>
    <row r="33" spans="1:13" ht="15.75" customHeight="1" x14ac:dyDescent="0.2">
      <c r="A33" s="722"/>
      <c r="B33" s="1098" t="s">
        <v>512</v>
      </c>
      <c r="C33" s="571"/>
      <c r="E33" s="1068"/>
      <c r="F33" s="1041"/>
      <c r="G33" s="1042">
        <v>18</v>
      </c>
      <c r="H33" s="1043"/>
      <c r="I33" s="1043" t="s">
        <v>532</v>
      </c>
      <c r="J33" s="1044" t="s">
        <v>6</v>
      </c>
      <c r="K33" s="1042" t="s">
        <v>4</v>
      </c>
      <c r="L33" s="1045">
        <v>120</v>
      </c>
      <c r="M33" s="1046">
        <f>M32+TIME(0,L32,0)</f>
        <v>0.4375</v>
      </c>
    </row>
    <row r="34" spans="1:13" ht="15.75" customHeight="1" x14ac:dyDescent="0.2">
      <c r="A34" s="57"/>
      <c r="B34" s="1097" t="s">
        <v>513</v>
      </c>
      <c r="C34" s="58"/>
      <c r="E34" s="784"/>
      <c r="F34" s="1176"/>
      <c r="G34" s="1168">
        <v>19</v>
      </c>
      <c r="H34" s="1168"/>
      <c r="I34" s="733" t="s">
        <v>17</v>
      </c>
      <c r="J34" s="734" t="s">
        <v>6</v>
      </c>
      <c r="K34" s="1168" t="s">
        <v>18</v>
      </c>
      <c r="L34" s="774">
        <v>0</v>
      </c>
      <c r="M34" s="775">
        <f>M33+TIME(0,L33,0)</f>
        <v>0.52083333333333337</v>
      </c>
    </row>
    <row r="35" spans="1:13" ht="15.75" customHeight="1" x14ac:dyDescent="0.2">
      <c r="A35" s="57"/>
      <c r="B35" s="59"/>
      <c r="C35" s="571"/>
      <c r="E35" s="1066"/>
      <c r="F35" s="981"/>
      <c r="G35" s="981"/>
      <c r="H35" s="981"/>
      <c r="I35" s="981"/>
      <c r="J35" s="981"/>
      <c r="K35" s="980"/>
      <c r="L35" s="981"/>
      <c r="M35" s="981"/>
    </row>
    <row r="36" spans="1:13" ht="15.75" customHeight="1" x14ac:dyDescent="0.2">
      <c r="A36" s="57"/>
      <c r="B36" s="59"/>
      <c r="C36" s="571"/>
      <c r="E36" s="1066"/>
      <c r="F36" s="1696" t="s">
        <v>688</v>
      </c>
      <c r="G36" s="1696"/>
      <c r="H36" s="1696"/>
      <c r="I36" s="1696"/>
      <c r="J36" s="1696"/>
      <c r="K36" s="1696"/>
      <c r="L36" s="1696"/>
      <c r="M36" s="1696"/>
    </row>
    <row r="37" spans="1:13" ht="15.75" customHeight="1" x14ac:dyDescent="0.2">
      <c r="A37" s="59"/>
      <c r="B37" s="59"/>
      <c r="C37" s="59"/>
      <c r="E37" s="1069"/>
      <c r="F37" s="1041"/>
      <c r="G37" s="1047">
        <v>20</v>
      </c>
      <c r="H37" s="1043"/>
      <c r="I37" s="1043" t="s">
        <v>148</v>
      </c>
      <c r="J37" s="1044" t="s">
        <v>215</v>
      </c>
      <c r="K37" s="1042" t="s">
        <v>102</v>
      </c>
      <c r="L37" s="1045">
        <v>0</v>
      </c>
      <c r="M37" s="1046">
        <f>TIME(4+12,0,0)</f>
        <v>0.66666666666666663</v>
      </c>
    </row>
    <row r="38" spans="1:13" ht="15.75" customHeight="1" x14ac:dyDescent="0.2">
      <c r="A38" s="59"/>
      <c r="B38" s="1364" t="s">
        <v>640</v>
      </c>
      <c r="C38" s="59"/>
      <c r="E38" s="1070"/>
      <c r="F38" s="962"/>
      <c r="G38" s="1048">
        <v>21</v>
      </c>
      <c r="H38" s="962"/>
      <c r="I38" s="978" t="s">
        <v>533</v>
      </c>
      <c r="J38" s="1049" t="s">
        <v>6</v>
      </c>
      <c r="K38" s="962" t="s">
        <v>4</v>
      </c>
      <c r="L38" s="899">
        <v>0</v>
      </c>
      <c r="M38" s="1040">
        <f>M37+TIME(0,L37,0)</f>
        <v>0.66666666666666663</v>
      </c>
    </row>
    <row r="39" spans="1:13" ht="15.75" customHeight="1" x14ac:dyDescent="0.2">
      <c r="A39" s="59"/>
      <c r="B39" s="1365"/>
      <c r="C39" s="59"/>
      <c r="E39" s="1069"/>
      <c r="F39" s="1041"/>
      <c r="G39" s="1042">
        <v>22</v>
      </c>
      <c r="H39" s="1043"/>
      <c r="I39" s="1043" t="s">
        <v>476</v>
      </c>
      <c r="J39" s="1044" t="s">
        <v>6</v>
      </c>
      <c r="K39" s="1042" t="s">
        <v>4</v>
      </c>
      <c r="L39" s="1045">
        <v>60</v>
      </c>
      <c r="M39" s="1046">
        <f>M38+TIME(0,L38,0)</f>
        <v>0.66666666666666663</v>
      </c>
    </row>
    <row r="40" spans="1:13" ht="15.75" customHeight="1" x14ac:dyDescent="0.2">
      <c r="A40" s="59"/>
      <c r="B40" s="1151" t="s">
        <v>620</v>
      </c>
      <c r="C40" s="59"/>
      <c r="E40" s="1070"/>
      <c r="F40" s="962"/>
      <c r="G40" s="979">
        <v>23</v>
      </c>
      <c r="H40" s="978"/>
      <c r="I40" s="978" t="s">
        <v>77</v>
      </c>
      <c r="J40" s="898" t="s">
        <v>6</v>
      </c>
      <c r="K40" s="979" t="s">
        <v>4</v>
      </c>
      <c r="L40" s="899">
        <v>60</v>
      </c>
      <c r="M40" s="1040">
        <f>M39+TIME(0, L40, 0)</f>
        <v>0.70833333333333326</v>
      </c>
    </row>
    <row r="41" spans="1:13" ht="15.75" customHeight="1" x14ac:dyDescent="0.2">
      <c r="A41" s="57"/>
      <c r="B41" s="843" t="s">
        <v>447</v>
      </c>
      <c r="C41" s="58"/>
      <c r="E41" s="1071"/>
      <c r="F41" s="1050"/>
      <c r="G41" s="1051">
        <v>24</v>
      </c>
      <c r="H41" s="1052"/>
      <c r="I41" s="1052" t="s">
        <v>379</v>
      </c>
      <c r="J41" s="1053" t="s">
        <v>6</v>
      </c>
      <c r="K41" s="1051" t="s">
        <v>102</v>
      </c>
      <c r="L41" s="1054">
        <v>0</v>
      </c>
      <c r="M41" s="1055">
        <f>M40+TIME(0,L39,0)</f>
        <v>0.74999999999999989</v>
      </c>
    </row>
    <row r="42" spans="1:13" ht="15.75" customHeight="1" thickBot="1" x14ac:dyDescent="0.25">
      <c r="A42" s="57"/>
      <c r="B42" s="59"/>
      <c r="C42" s="58"/>
      <c r="E42" s="1066"/>
      <c r="F42" s="981"/>
      <c r="G42" s="981"/>
      <c r="H42" s="981"/>
      <c r="I42" s="981"/>
      <c r="J42" s="981"/>
      <c r="K42" s="980"/>
      <c r="L42" s="981"/>
      <c r="M42" s="981"/>
    </row>
    <row r="43" spans="1:13" ht="15.75" customHeight="1" x14ac:dyDescent="0.2">
      <c r="A43" s="57"/>
      <c r="B43" s="703" t="s">
        <v>365</v>
      </c>
      <c r="C43" s="580"/>
      <c r="E43" s="1066"/>
      <c r="F43" s="1692" t="s">
        <v>689</v>
      </c>
      <c r="G43" s="1692"/>
      <c r="H43" s="1692"/>
      <c r="I43" s="1692"/>
      <c r="J43" s="1692"/>
      <c r="K43" s="1692"/>
      <c r="L43" s="1692"/>
      <c r="M43" s="1692"/>
    </row>
    <row r="44" spans="1:13" ht="15.75" customHeight="1" x14ac:dyDescent="0.2">
      <c r="A44" s="57"/>
      <c r="B44" s="704" t="s">
        <v>315</v>
      </c>
      <c r="C44" s="580"/>
      <c r="E44" s="1072"/>
      <c r="F44" s="1041"/>
      <c r="G44" s="1047">
        <v>33</v>
      </c>
      <c r="H44" s="1043"/>
      <c r="I44" s="1043" t="s">
        <v>148</v>
      </c>
      <c r="J44" s="1044" t="s">
        <v>215</v>
      </c>
      <c r="K44" s="1042" t="s">
        <v>18</v>
      </c>
      <c r="L44" s="1045">
        <v>0</v>
      </c>
      <c r="M44" s="1046">
        <f>TIME(4+12,0,0)</f>
        <v>0.66666666666666663</v>
      </c>
    </row>
    <row r="45" spans="1:13" ht="15.75" customHeight="1" x14ac:dyDescent="0.2">
      <c r="A45" s="57"/>
      <c r="B45" s="581" t="s">
        <v>293</v>
      </c>
      <c r="C45" s="580"/>
      <c r="E45" s="1073"/>
      <c r="F45" s="962"/>
      <c r="G45" s="1048">
        <v>34</v>
      </c>
      <c r="H45" s="962"/>
      <c r="I45" s="978" t="s">
        <v>534</v>
      </c>
      <c r="J45" s="1049" t="s">
        <v>6</v>
      </c>
      <c r="K45" s="962" t="s">
        <v>4</v>
      </c>
      <c r="L45" s="899">
        <v>0</v>
      </c>
      <c r="M45" s="1040">
        <f>M44+TIME(0,L44,0)</f>
        <v>0.66666666666666663</v>
      </c>
    </row>
    <row r="46" spans="1:13" ht="15.75" customHeight="1" x14ac:dyDescent="0.25">
      <c r="A46" s="57"/>
      <c r="B46" s="582" t="s">
        <v>143</v>
      </c>
      <c r="C46" s="580"/>
      <c r="E46" s="1074"/>
      <c r="F46" s="1056"/>
      <c r="G46" s="1057">
        <v>35</v>
      </c>
      <c r="H46" s="1056"/>
      <c r="I46" s="1056" t="s">
        <v>532</v>
      </c>
      <c r="J46" s="1058" t="s">
        <v>6</v>
      </c>
      <c r="K46" s="1056" t="s">
        <v>4</v>
      </c>
      <c r="L46" s="1056">
        <v>120</v>
      </c>
      <c r="M46" s="1046">
        <f>M45+TIME(0,L45, 0)</f>
        <v>0.66666666666666663</v>
      </c>
    </row>
    <row r="47" spans="1:13" ht="15.75" customHeight="1" x14ac:dyDescent="0.25">
      <c r="A47" s="57"/>
      <c r="B47" s="583" t="s">
        <v>144</v>
      </c>
      <c r="C47" s="580"/>
      <c r="E47" s="1075"/>
      <c r="F47" s="962"/>
      <c r="G47" s="979">
        <v>36</v>
      </c>
      <c r="H47" s="978"/>
      <c r="I47" s="978" t="s">
        <v>474</v>
      </c>
      <c r="J47" s="898" t="s">
        <v>6</v>
      </c>
      <c r="K47" s="979" t="s">
        <v>18</v>
      </c>
      <c r="L47" s="899">
        <v>0</v>
      </c>
      <c r="M47" s="1040">
        <f>M46+TIME(0,L46,0)</f>
        <v>0.75</v>
      </c>
    </row>
    <row r="48" spans="1:13" ht="15.75" customHeight="1" x14ac:dyDescent="0.25">
      <c r="A48" s="57"/>
      <c r="B48" s="584" t="s">
        <v>141</v>
      </c>
      <c r="C48" s="580"/>
      <c r="E48" s="1065"/>
      <c r="F48" s="981"/>
      <c r="G48" s="981"/>
      <c r="H48" s="981"/>
      <c r="I48" s="981"/>
      <c r="J48" s="981"/>
      <c r="K48" s="980"/>
      <c r="L48" s="981"/>
      <c r="M48" s="981"/>
    </row>
    <row r="49" spans="1:13" ht="15.75" customHeight="1" x14ac:dyDescent="0.25">
      <c r="A49" s="57"/>
      <c r="B49" s="585" t="s">
        <v>311</v>
      </c>
      <c r="C49" s="580"/>
      <c r="E49" s="1065"/>
      <c r="F49" s="1692" t="s">
        <v>690</v>
      </c>
      <c r="G49" s="1692"/>
      <c r="H49" s="1692"/>
      <c r="I49" s="1692"/>
      <c r="J49" s="1692"/>
      <c r="K49" s="1692"/>
      <c r="L49" s="1692"/>
      <c r="M49" s="1692"/>
    </row>
    <row r="50" spans="1:13" ht="15.75" customHeight="1" x14ac:dyDescent="0.2">
      <c r="A50" s="57"/>
      <c r="B50" s="585" t="s">
        <v>312</v>
      </c>
      <c r="C50" s="580"/>
      <c r="E50" s="1072"/>
      <c r="F50" s="1041"/>
      <c r="G50" s="1047">
        <v>37</v>
      </c>
      <c r="H50" s="1043"/>
      <c r="I50" s="1043" t="s">
        <v>148</v>
      </c>
      <c r="J50" s="1044" t="s">
        <v>215</v>
      </c>
      <c r="K50" s="1042" t="s">
        <v>18</v>
      </c>
      <c r="L50" s="1045">
        <v>0</v>
      </c>
      <c r="M50" s="1046">
        <f>TIME(10+0,30,0)</f>
        <v>0.4375</v>
      </c>
    </row>
    <row r="51" spans="1:13" ht="15.75" customHeight="1" x14ac:dyDescent="0.2">
      <c r="A51" s="57"/>
      <c r="B51" s="585" t="s">
        <v>175</v>
      </c>
      <c r="C51" s="580"/>
      <c r="E51" s="1073"/>
      <c r="F51" s="962"/>
      <c r="G51" s="1048">
        <v>38</v>
      </c>
      <c r="H51" s="962"/>
      <c r="I51" s="978" t="s">
        <v>78</v>
      </c>
      <c r="J51" s="1049" t="s">
        <v>6</v>
      </c>
      <c r="K51" s="962" t="s">
        <v>4</v>
      </c>
      <c r="L51" s="899">
        <v>0</v>
      </c>
      <c r="M51" s="1040">
        <f>M50+TIME(0,L50,0)</f>
        <v>0.4375</v>
      </c>
    </row>
    <row r="52" spans="1:13" ht="15.75" customHeight="1" x14ac:dyDescent="0.2">
      <c r="A52" s="57"/>
      <c r="B52" s="585" t="s">
        <v>317</v>
      </c>
      <c r="C52" s="580"/>
      <c r="E52" s="1069"/>
      <c r="F52" s="1041"/>
      <c r="G52" s="1042">
        <v>39</v>
      </c>
      <c r="H52" s="1043"/>
      <c r="I52" s="1043" t="s">
        <v>532</v>
      </c>
      <c r="J52" s="1044" t="s">
        <v>6</v>
      </c>
      <c r="K52" s="1042" t="s">
        <v>4</v>
      </c>
      <c r="L52" s="1045">
        <v>120</v>
      </c>
      <c r="M52" s="1046">
        <f>M51+TIME(0,L51,0)</f>
        <v>0.4375</v>
      </c>
    </row>
    <row r="53" spans="1:13" ht="15.75" customHeight="1" x14ac:dyDescent="0.2">
      <c r="A53" s="57"/>
      <c r="B53" s="585" t="s">
        <v>313</v>
      </c>
      <c r="C53" s="580"/>
      <c r="E53" s="1070"/>
      <c r="F53" s="962"/>
      <c r="G53" s="979">
        <v>40</v>
      </c>
      <c r="H53" s="978"/>
      <c r="I53" s="978" t="s">
        <v>379</v>
      </c>
      <c r="J53" s="898" t="s">
        <v>6</v>
      </c>
      <c r="K53" s="979" t="s">
        <v>18</v>
      </c>
      <c r="L53" s="899">
        <v>0</v>
      </c>
      <c r="M53" s="1040">
        <f>M51+TIME(0,L52,0)</f>
        <v>0.52083333333333337</v>
      </c>
    </row>
    <row r="54" spans="1:13" ht="15.75" customHeight="1" x14ac:dyDescent="0.25">
      <c r="A54" s="57"/>
      <c r="B54" s="585" t="s">
        <v>174</v>
      </c>
      <c r="C54" s="580"/>
      <c r="E54" s="1065"/>
      <c r="F54" s="981"/>
      <c r="G54" s="981"/>
      <c r="H54" s="981"/>
      <c r="I54" s="981"/>
      <c r="J54" s="981"/>
      <c r="K54" s="980"/>
      <c r="L54" s="981"/>
      <c r="M54" s="981"/>
    </row>
    <row r="55" spans="1:13" ht="15.75" customHeight="1" x14ac:dyDescent="0.25">
      <c r="A55" s="57"/>
      <c r="B55" s="585" t="s">
        <v>314</v>
      </c>
      <c r="C55" s="580"/>
      <c r="E55" s="1065"/>
      <c r="F55" s="1692" t="s">
        <v>691</v>
      </c>
      <c r="G55" s="1692"/>
      <c r="H55" s="1692"/>
      <c r="I55" s="1692"/>
      <c r="J55" s="1692"/>
      <c r="K55" s="1692"/>
      <c r="L55" s="1692"/>
      <c r="M55" s="1692"/>
    </row>
    <row r="56" spans="1:13" ht="15.75" customHeight="1" x14ac:dyDescent="0.2">
      <c r="A56" s="57"/>
      <c r="B56" s="846" t="s">
        <v>145</v>
      </c>
      <c r="C56" s="580"/>
      <c r="E56" s="1072"/>
      <c r="F56" s="1041"/>
      <c r="G56" s="1047">
        <v>41</v>
      </c>
      <c r="H56" s="1043"/>
      <c r="I56" s="1043" t="s">
        <v>148</v>
      </c>
      <c r="J56" s="1044" t="s">
        <v>215</v>
      </c>
      <c r="K56" s="1042" t="s">
        <v>102</v>
      </c>
      <c r="L56" s="1045">
        <v>0</v>
      </c>
      <c r="M56" s="1046">
        <f>TIME(4+12,0,0)</f>
        <v>0.66666666666666663</v>
      </c>
    </row>
    <row r="57" spans="1:13" ht="15.75" customHeight="1" x14ac:dyDescent="0.2">
      <c r="A57" s="57"/>
      <c r="B57" s="59"/>
      <c r="C57" s="58"/>
      <c r="E57" s="1073"/>
      <c r="F57" s="962"/>
      <c r="G57" s="1048">
        <v>42</v>
      </c>
      <c r="H57" s="962"/>
      <c r="I57" s="978" t="s">
        <v>475</v>
      </c>
      <c r="J57" s="1049" t="s">
        <v>6</v>
      </c>
      <c r="K57" s="962" t="s">
        <v>102</v>
      </c>
      <c r="L57" s="899">
        <v>5</v>
      </c>
      <c r="M57" s="1040">
        <f>M56+TIME(0,L56,0)</f>
        <v>0.66666666666666663</v>
      </c>
    </row>
    <row r="58" spans="1:13" ht="15.75" customHeight="1" x14ac:dyDescent="0.2">
      <c r="A58" s="1148"/>
      <c r="B58" s="1149" t="s">
        <v>639</v>
      </c>
      <c r="C58" s="1150"/>
      <c r="E58" s="1069"/>
      <c r="F58" s="1041"/>
      <c r="G58" s="1042">
        <v>43</v>
      </c>
      <c r="H58" s="1043"/>
      <c r="I58" s="1043" t="s">
        <v>476</v>
      </c>
      <c r="J58" s="1044" t="s">
        <v>6</v>
      </c>
      <c r="K58" s="1042" t="s">
        <v>4</v>
      </c>
      <c r="L58" s="1045">
        <v>10</v>
      </c>
      <c r="M58" s="1046">
        <f>M57+TIME(0,L57,0)</f>
        <v>0.67013888888888884</v>
      </c>
    </row>
    <row r="59" spans="1:13" ht="15.75" customHeight="1" x14ac:dyDescent="0.2">
      <c r="A59" s="1109"/>
      <c r="B59" s="1109"/>
      <c r="C59" s="1109"/>
      <c r="E59" s="1070"/>
      <c r="F59" s="962"/>
      <c r="G59" s="979">
        <v>44</v>
      </c>
      <c r="H59" s="978"/>
      <c r="I59" s="978" t="s">
        <v>77</v>
      </c>
      <c r="J59" s="898" t="s">
        <v>6</v>
      </c>
      <c r="K59" s="979" t="s">
        <v>4</v>
      </c>
      <c r="L59" s="899">
        <v>75</v>
      </c>
      <c r="M59" s="1040">
        <f>M58+TIME(0,L58,0)</f>
        <v>0.67708333333333326</v>
      </c>
    </row>
    <row r="60" spans="1:13" ht="15.75" customHeight="1" x14ac:dyDescent="0.25">
      <c r="A60" s="1109"/>
      <c r="B60" s="1109"/>
      <c r="C60" s="1109"/>
      <c r="E60" s="1076"/>
      <c r="F60" s="1059"/>
      <c r="G60" s="1060">
        <v>45</v>
      </c>
      <c r="H60" s="1059"/>
      <c r="I60" s="1059" t="s">
        <v>471</v>
      </c>
      <c r="J60" s="1061" t="s">
        <v>6</v>
      </c>
      <c r="K60" s="1059" t="s">
        <v>472</v>
      </c>
      <c r="L60" s="1059">
        <v>15</v>
      </c>
      <c r="M60" s="1055">
        <f>M59+TIME(0, L59,0)</f>
        <v>0.72916666666666663</v>
      </c>
    </row>
    <row r="61" spans="1:13" ht="15.75" customHeight="1" x14ac:dyDescent="0.25">
      <c r="A61" s="1109"/>
      <c r="B61" s="1109"/>
      <c r="C61" s="1109"/>
      <c r="E61" s="1075"/>
      <c r="F61" s="1062"/>
      <c r="G61" s="1063">
        <v>46</v>
      </c>
      <c r="H61" s="1062"/>
      <c r="I61" s="1062" t="s">
        <v>477</v>
      </c>
      <c r="J61" s="1064" t="s">
        <v>6</v>
      </c>
      <c r="K61" s="1062" t="s">
        <v>4</v>
      </c>
      <c r="L61" s="1062">
        <v>15</v>
      </c>
      <c r="M61" s="1040">
        <f>M60+TIME(0, L60,0)</f>
        <v>0.73958333333333326</v>
      </c>
    </row>
    <row r="62" spans="1:13" ht="15.75" customHeight="1" x14ac:dyDescent="0.25">
      <c r="A62" s="1109"/>
      <c r="B62" s="1109"/>
      <c r="C62" s="1109"/>
      <c r="E62" s="1074"/>
      <c r="F62" s="1041"/>
      <c r="G62" s="1042">
        <v>47</v>
      </c>
      <c r="H62" s="1043"/>
      <c r="I62" s="1043" t="s">
        <v>218</v>
      </c>
      <c r="J62" s="1044" t="s">
        <v>6</v>
      </c>
      <c r="K62" s="1042" t="s">
        <v>102</v>
      </c>
      <c r="L62" s="1045">
        <v>0</v>
      </c>
      <c r="M62" s="1046">
        <f>M61+TIME(0,L61,0)</f>
        <v>0.74999999999999989</v>
      </c>
    </row>
    <row r="63" spans="1:13" ht="15.75" customHeight="1" x14ac:dyDescent="0.25">
      <c r="A63" s="1109"/>
      <c r="B63" s="1109"/>
      <c r="C63" s="1109"/>
      <c r="E63" s="1065"/>
      <c r="F63" s="1065"/>
      <c r="G63" s="1065"/>
      <c r="H63" s="1065"/>
      <c r="I63" s="1065"/>
      <c r="J63" s="1065"/>
      <c r="K63" s="1065"/>
      <c r="L63" s="1065"/>
      <c r="M63" s="1065"/>
    </row>
    <row r="64" spans="1:13" ht="15.75" customHeight="1" x14ac:dyDescent="0.25">
      <c r="A64" s="1109"/>
      <c r="B64" s="1109"/>
      <c r="C64" s="1109"/>
      <c r="E64" s="1065"/>
      <c r="F64" s="1065"/>
      <c r="G64" s="1065"/>
      <c r="H64" s="1065"/>
      <c r="I64" s="1065"/>
      <c r="J64" s="1065"/>
      <c r="K64" s="1065"/>
      <c r="L64" s="1065"/>
      <c r="M64" s="1065"/>
    </row>
    <row r="65" spans="1:13" ht="15.75" customHeight="1" x14ac:dyDescent="0.25">
      <c r="A65" s="1109"/>
      <c r="B65" s="1109"/>
      <c r="C65" s="1109"/>
    </row>
    <row r="66" spans="1:13" ht="15.75" customHeight="1" x14ac:dyDescent="0.25">
      <c r="A66" s="1109"/>
      <c r="B66" s="1109"/>
      <c r="C66" s="1109"/>
    </row>
    <row r="67" spans="1:13" ht="15.75" customHeight="1" x14ac:dyDescent="0.25">
      <c r="A67" s="1109"/>
      <c r="B67" s="1109"/>
      <c r="C67" s="1109"/>
    </row>
    <row r="68" spans="1:13" ht="15.75" customHeight="1" x14ac:dyDescent="0.25">
      <c r="A68" s="1109"/>
      <c r="B68" s="1109"/>
      <c r="C68" s="1109"/>
    </row>
    <row r="69" spans="1:13" ht="15.75" customHeight="1" x14ac:dyDescent="0.25">
      <c r="A69" s="1109"/>
      <c r="B69" s="1109"/>
      <c r="C69" s="1109"/>
    </row>
    <row r="70" spans="1:13" ht="15.75" customHeight="1" x14ac:dyDescent="0.25">
      <c r="A70" s="1109"/>
      <c r="B70" s="1109"/>
      <c r="C70" s="1109"/>
    </row>
    <row r="71" spans="1:13" ht="15.75" customHeight="1" x14ac:dyDescent="0.25">
      <c r="A71" s="1109"/>
      <c r="B71" s="1109"/>
      <c r="C71" s="1109"/>
    </row>
    <row r="72" spans="1:13" ht="15.75" customHeight="1" x14ac:dyDescent="0.25">
      <c r="A72" s="1109"/>
      <c r="B72" s="1109"/>
      <c r="C72" s="1109"/>
    </row>
    <row r="73" spans="1:13" ht="15.75" customHeight="1" x14ac:dyDescent="0.25">
      <c r="A73" s="1109"/>
      <c r="B73" s="1109"/>
      <c r="C73" s="1109"/>
    </row>
    <row r="74" spans="1:13" ht="15.75" customHeight="1" x14ac:dyDescent="0.25">
      <c r="A74" s="1109"/>
      <c r="B74" s="1109"/>
      <c r="C74" s="1109"/>
    </row>
    <row r="75" spans="1:13" ht="15.75" customHeight="1" x14ac:dyDescent="0.25">
      <c r="A75" s="1109"/>
      <c r="B75" s="1109"/>
      <c r="C75" s="1109"/>
      <c r="E75" s="788"/>
    </row>
    <row r="76" spans="1:13" ht="15.75" customHeight="1" x14ac:dyDescent="0.25">
      <c r="A76" s="1109"/>
      <c r="B76" s="1109"/>
      <c r="C76" s="1109"/>
      <c r="E76" s="782"/>
    </row>
    <row r="77" spans="1:13" ht="15.75" customHeight="1" x14ac:dyDescent="0.25">
      <c r="A77" s="832"/>
      <c r="B77" s="832"/>
      <c r="C77" s="832"/>
      <c r="E77" s="784"/>
    </row>
    <row r="78" spans="1:13" ht="15.75" customHeight="1" x14ac:dyDescent="0.25">
      <c r="A78" s="832"/>
      <c r="B78" s="832"/>
      <c r="C78" s="832"/>
      <c r="E78" s="790"/>
    </row>
    <row r="79" spans="1:13" ht="15.75" customHeight="1" x14ac:dyDescent="0.25">
      <c r="A79" s="832"/>
      <c r="B79" s="832"/>
      <c r="C79" s="832"/>
      <c r="E79" s="790"/>
    </row>
    <row r="80" spans="1:13" ht="15.75" customHeight="1" x14ac:dyDescent="0.2">
      <c r="A80" s="832"/>
      <c r="B80" s="832"/>
      <c r="C80" s="832"/>
      <c r="E80" s="787"/>
      <c r="F80" s="776"/>
      <c r="G80" s="783">
        <v>33</v>
      </c>
      <c r="H80" s="778"/>
      <c r="I80" s="778" t="s">
        <v>148</v>
      </c>
      <c r="J80" s="779" t="s">
        <v>215</v>
      </c>
      <c r="K80" s="777" t="s">
        <v>102</v>
      </c>
      <c r="L80" s="780">
        <v>0</v>
      </c>
      <c r="M80" s="781">
        <f>TIME(4+12,0,0)</f>
        <v>0.66666666666666663</v>
      </c>
    </row>
    <row r="81" spans="1:13" ht="15.75" customHeight="1" x14ac:dyDescent="0.2">
      <c r="A81" s="832"/>
      <c r="B81" s="832"/>
      <c r="C81" s="832"/>
      <c r="E81" s="788"/>
      <c r="F81" s="770"/>
      <c r="G81" s="785">
        <v>34</v>
      </c>
      <c r="H81" s="770"/>
      <c r="I81" s="772" t="s">
        <v>475</v>
      </c>
      <c r="J81" s="786" t="s">
        <v>6</v>
      </c>
      <c r="K81" s="770" t="s">
        <v>102</v>
      </c>
      <c r="L81" s="774">
        <v>5</v>
      </c>
      <c r="M81" s="775">
        <f>M80+TIME(0,L80,0)</f>
        <v>0.66666666666666663</v>
      </c>
    </row>
    <row r="82" spans="1:13" ht="15.75" customHeight="1" x14ac:dyDescent="0.2">
      <c r="A82" s="832"/>
      <c r="B82" s="832"/>
      <c r="C82" s="832"/>
      <c r="E82" s="782"/>
      <c r="F82" s="776"/>
      <c r="G82" s="777">
        <v>35</v>
      </c>
      <c r="H82" s="778"/>
      <c r="I82" s="778" t="s">
        <v>476</v>
      </c>
      <c r="J82" s="779" t="s">
        <v>6</v>
      </c>
      <c r="K82" s="777" t="s">
        <v>4</v>
      </c>
      <c r="L82" s="780">
        <v>10</v>
      </c>
      <c r="M82" s="781">
        <f>M81+TIME(0,L81,0)</f>
        <v>0.67013888888888884</v>
      </c>
    </row>
    <row r="83" spans="1:13" ht="15.75" customHeight="1" x14ac:dyDescent="0.2">
      <c r="A83" s="832"/>
      <c r="B83" s="832"/>
      <c r="C83" s="832"/>
      <c r="E83" s="784"/>
      <c r="F83" s="770"/>
      <c r="G83" s="771">
        <v>36</v>
      </c>
      <c r="H83" s="772"/>
      <c r="I83" s="772" t="s">
        <v>77</v>
      </c>
      <c r="J83" s="773" t="s">
        <v>6</v>
      </c>
      <c r="K83" s="771" t="s">
        <v>4</v>
      </c>
      <c r="L83" s="774">
        <v>75</v>
      </c>
      <c r="M83" s="775">
        <f>M82+TIME(0,L82,0)</f>
        <v>0.67708333333333326</v>
      </c>
    </row>
    <row r="84" spans="1:13" ht="15.75" customHeight="1" x14ac:dyDescent="0.25">
      <c r="A84" s="832"/>
      <c r="B84" s="832"/>
      <c r="C84" s="832"/>
      <c r="E84" s="791"/>
      <c r="F84" s="827"/>
      <c r="G84" s="828">
        <v>37</v>
      </c>
      <c r="H84" s="827"/>
      <c r="I84" s="792" t="s">
        <v>471</v>
      </c>
      <c r="J84" s="829" t="s">
        <v>6</v>
      </c>
      <c r="K84" s="792" t="s">
        <v>472</v>
      </c>
      <c r="L84" s="827">
        <v>15</v>
      </c>
      <c r="M84" s="781">
        <f>M83+TIME(0, L83,0)</f>
        <v>0.72916666666666663</v>
      </c>
    </row>
    <row r="85" spans="1:13" ht="15.75" customHeight="1" x14ac:dyDescent="0.25">
      <c r="A85" s="832"/>
      <c r="B85" s="832"/>
      <c r="C85" s="832"/>
      <c r="E85" s="789"/>
      <c r="F85" s="830"/>
      <c r="G85" s="831">
        <v>38</v>
      </c>
      <c r="H85" s="830"/>
      <c r="I85" s="793" t="s">
        <v>477</v>
      </c>
      <c r="J85" s="794" t="s">
        <v>6</v>
      </c>
      <c r="K85" s="793" t="s">
        <v>4</v>
      </c>
      <c r="L85" s="830">
        <v>15</v>
      </c>
      <c r="M85" s="775">
        <f>M84+TIME(0, L84,0)</f>
        <v>0.73958333333333326</v>
      </c>
    </row>
    <row r="86" spans="1:13" ht="15.75" customHeight="1" x14ac:dyDescent="0.25">
      <c r="A86" s="832"/>
      <c r="B86" s="832"/>
      <c r="C86" s="832"/>
      <c r="E86" s="791"/>
      <c r="F86" s="776"/>
      <c r="G86" s="777">
        <v>38</v>
      </c>
      <c r="H86" s="778"/>
      <c r="I86" s="778" t="s">
        <v>218</v>
      </c>
      <c r="J86" s="779" t="s">
        <v>6</v>
      </c>
      <c r="K86" s="777" t="s">
        <v>102</v>
      </c>
      <c r="L86" s="780">
        <v>0</v>
      </c>
      <c r="M86" s="781">
        <f>M85+TIME(0,L85,0)</f>
        <v>0.74999999999999989</v>
      </c>
    </row>
    <row r="87" spans="1:13" ht="15.75" customHeight="1" x14ac:dyDescent="0.25">
      <c r="A87" s="832"/>
      <c r="B87" s="832"/>
      <c r="C87" s="832"/>
      <c r="E87" s="790"/>
      <c r="F87" s="790"/>
      <c r="G87" s="790"/>
      <c r="H87" s="790"/>
      <c r="I87" s="790"/>
      <c r="J87" s="790"/>
      <c r="K87" s="790"/>
      <c r="L87" s="790"/>
      <c r="M87" s="790"/>
    </row>
    <row r="88" spans="1:13" ht="15.75" customHeight="1" x14ac:dyDescent="0.25">
      <c r="A88" s="832"/>
      <c r="B88" s="832"/>
      <c r="C88" s="832"/>
      <c r="E88" s="790"/>
      <c r="F88" s="790"/>
      <c r="G88" s="790"/>
      <c r="H88" s="790"/>
      <c r="I88" s="790"/>
      <c r="J88" s="790"/>
      <c r="K88" s="790"/>
      <c r="L88" s="790"/>
      <c r="M88" s="790"/>
    </row>
    <row r="89" spans="1:13" ht="15.75" customHeight="1" x14ac:dyDescent="0.25">
      <c r="A89" s="832"/>
      <c r="B89" s="832"/>
      <c r="C89" s="832"/>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8"/>
      <c r="B1" s="1149" t="s">
        <v>639</v>
      </c>
      <c r="C1" s="1150"/>
      <c r="E1" s="654"/>
      <c r="F1" s="654"/>
      <c r="G1" s="654"/>
      <c r="H1" s="654"/>
      <c r="I1" s="654"/>
      <c r="J1" s="654"/>
      <c r="K1" s="654"/>
      <c r="L1" s="654"/>
      <c r="M1" s="655"/>
    </row>
    <row r="2" spans="1:13" ht="18.75" thickBot="1" x14ac:dyDescent="0.25">
      <c r="A2" s="722"/>
      <c r="B2" s="1173"/>
      <c r="C2" s="58"/>
      <c r="E2" s="656"/>
      <c r="F2" s="1697" t="s">
        <v>405</v>
      </c>
      <c r="G2" s="1697"/>
      <c r="H2" s="1697"/>
      <c r="I2" s="1697"/>
      <c r="J2" s="1697"/>
      <c r="K2" s="1697"/>
      <c r="L2" s="1697"/>
      <c r="M2" s="1697"/>
    </row>
    <row r="3" spans="1:13" ht="18.75" thickBot="1" x14ac:dyDescent="0.25">
      <c r="A3" s="722"/>
      <c r="B3" s="391" t="s">
        <v>87</v>
      </c>
      <c r="C3" s="58"/>
      <c r="E3" s="405"/>
      <c r="F3" s="1655" t="s">
        <v>406</v>
      </c>
      <c r="G3" s="1655"/>
      <c r="H3" s="1655"/>
      <c r="I3" s="1655"/>
      <c r="J3" s="1655"/>
      <c r="K3" s="1655"/>
      <c r="L3" s="1655"/>
      <c r="M3" s="1655"/>
    </row>
    <row r="4" spans="1:13" ht="15.75" customHeight="1" x14ac:dyDescent="0.2">
      <c r="A4" s="722"/>
      <c r="B4" s="1359" t="str">
        <f>Title!$B$4</f>
        <v>R4</v>
      </c>
      <c r="C4" s="58"/>
      <c r="E4" s="406"/>
      <c r="F4" s="1656" t="s">
        <v>69</v>
      </c>
      <c r="G4" s="1656"/>
      <c r="H4" s="1656"/>
      <c r="I4" s="1656"/>
      <c r="J4" s="1656"/>
      <c r="K4" s="1656"/>
      <c r="L4" s="1656"/>
      <c r="M4" s="1656"/>
    </row>
    <row r="5" spans="1:13" ht="15.75" x14ac:dyDescent="0.2">
      <c r="A5" s="722"/>
      <c r="B5" s="1360"/>
      <c r="C5" s="58"/>
      <c r="E5" s="448"/>
      <c r="F5" s="989" t="s">
        <v>6</v>
      </c>
      <c r="G5" s="449" t="s">
        <v>535</v>
      </c>
      <c r="H5" s="907"/>
      <c r="I5" s="908"/>
      <c r="J5" s="908"/>
      <c r="K5" s="908"/>
      <c r="L5" s="908"/>
      <c r="M5" s="415"/>
    </row>
    <row r="6" spans="1:13" ht="16.5" thickBot="1" x14ac:dyDescent="0.25">
      <c r="A6" s="722"/>
      <c r="B6" s="1361"/>
      <c r="C6" s="58"/>
      <c r="E6" s="448"/>
      <c r="F6" s="989" t="s">
        <v>6</v>
      </c>
      <c r="G6" s="449" t="s">
        <v>692</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698" t="s">
        <v>693</v>
      </c>
      <c r="H8" s="1698"/>
      <c r="I8" s="1698"/>
      <c r="J8" s="1698"/>
      <c r="K8" s="1698"/>
      <c r="L8" s="1698"/>
      <c r="M8" s="1698"/>
    </row>
    <row r="9" spans="1:13" ht="18" customHeight="1" x14ac:dyDescent="0.2">
      <c r="A9" s="722"/>
      <c r="B9" s="836" t="s">
        <v>171</v>
      </c>
      <c r="C9" s="571"/>
      <c r="E9" s="795"/>
      <c r="F9" s="795"/>
      <c r="G9" s="455"/>
      <c r="H9" s="455"/>
      <c r="I9" s="455"/>
      <c r="J9" s="455"/>
      <c r="K9" s="455"/>
      <c r="L9" s="455"/>
      <c r="M9" s="456"/>
    </row>
    <row r="10" spans="1:13" ht="15.75" x14ac:dyDescent="0.2">
      <c r="A10" s="722"/>
      <c r="B10" s="837"/>
      <c r="C10" s="838"/>
      <c r="E10" s="1213"/>
      <c r="F10" s="1213"/>
      <c r="G10" s="799">
        <f>1</f>
        <v>1</v>
      </c>
      <c r="H10" s="1182" t="s">
        <v>0</v>
      </c>
      <c r="I10" s="761" t="s">
        <v>148</v>
      </c>
      <c r="J10" s="1182" t="s">
        <v>215</v>
      </c>
      <c r="K10" s="1182" t="s">
        <v>1</v>
      </c>
      <c r="L10" s="760">
        <v>0</v>
      </c>
      <c r="M10" s="1184">
        <v>0.5625</v>
      </c>
    </row>
    <row r="11" spans="1:13" ht="15.75" x14ac:dyDescent="0.2">
      <c r="A11" s="722"/>
      <c r="B11" s="839" t="s">
        <v>506</v>
      </c>
      <c r="C11" s="571"/>
      <c r="E11" s="795"/>
      <c r="F11" s="795"/>
      <c r="G11" s="801">
        <f t="shared" ref="G11:G18" si="0">G10+1</f>
        <v>2</v>
      </c>
      <c r="H11" s="458" t="s">
        <v>0</v>
      </c>
      <c r="I11" s="493" t="s">
        <v>402</v>
      </c>
      <c r="J11" s="458" t="s">
        <v>215</v>
      </c>
      <c r="K11" s="458" t="s">
        <v>1</v>
      </c>
      <c r="L11" s="459">
        <v>5</v>
      </c>
      <c r="M11" s="797">
        <f t="shared" ref="M11:M18" si="1">M10+TIME(0,L10,)</f>
        <v>0.5625</v>
      </c>
    </row>
    <row r="12" spans="1:13" ht="15.75" x14ac:dyDescent="0.2">
      <c r="A12" s="57"/>
      <c r="B12" s="840" t="s">
        <v>507</v>
      </c>
      <c r="C12" s="58"/>
      <c r="E12" s="1213"/>
      <c r="F12" s="1213"/>
      <c r="G12" s="799">
        <f t="shared" si="0"/>
        <v>3</v>
      </c>
      <c r="H12" s="800" t="s">
        <v>0</v>
      </c>
      <c r="I12" s="761" t="s">
        <v>403</v>
      </c>
      <c r="J12" s="1182" t="s">
        <v>215</v>
      </c>
      <c r="K12" s="760" t="s">
        <v>1</v>
      </c>
      <c r="L12" s="760">
        <v>5</v>
      </c>
      <c r="M12" s="1184">
        <f t="shared" si="1"/>
        <v>0.56597222222222221</v>
      </c>
    </row>
    <row r="13" spans="1:13" ht="15.75" x14ac:dyDescent="0.2">
      <c r="A13" s="722"/>
      <c r="B13" s="841" t="s">
        <v>197</v>
      </c>
      <c r="C13" s="571"/>
      <c r="E13" s="795"/>
      <c r="F13" s="795"/>
      <c r="G13" s="801">
        <f t="shared" si="0"/>
        <v>4</v>
      </c>
      <c r="H13" s="458" t="s">
        <v>2</v>
      </c>
      <c r="I13" s="493" t="s">
        <v>3</v>
      </c>
      <c r="J13" s="458" t="s">
        <v>215</v>
      </c>
      <c r="K13" s="460" t="s">
        <v>4</v>
      </c>
      <c r="L13" s="459">
        <v>5</v>
      </c>
      <c r="M13" s="797">
        <f t="shared" si="1"/>
        <v>0.56944444444444442</v>
      </c>
    </row>
    <row r="14" spans="1:13" ht="15.75" x14ac:dyDescent="0.2">
      <c r="A14" s="57"/>
      <c r="B14" s="842" t="s">
        <v>307</v>
      </c>
      <c r="C14" s="571"/>
      <c r="E14" s="1213"/>
      <c r="F14" s="1213"/>
      <c r="G14" s="799">
        <f t="shared" si="0"/>
        <v>5</v>
      </c>
      <c r="H14" s="1015" t="s">
        <v>0</v>
      </c>
      <c r="I14" s="1015" t="s">
        <v>404</v>
      </c>
      <c r="J14" s="1015" t="s">
        <v>215</v>
      </c>
      <c r="K14" s="1015" t="s">
        <v>1</v>
      </c>
      <c r="L14" s="760">
        <v>15</v>
      </c>
      <c r="M14" s="1184">
        <f t="shared" si="1"/>
        <v>0.57291666666666663</v>
      </c>
    </row>
    <row r="15" spans="1:13" ht="15.75" x14ac:dyDescent="0.2">
      <c r="A15" s="57"/>
      <c r="B15" s="577" t="s">
        <v>343</v>
      </c>
      <c r="C15" s="571"/>
      <c r="E15" s="795"/>
      <c r="F15" s="801"/>
      <c r="G15" s="801">
        <f t="shared" si="0"/>
        <v>6</v>
      </c>
      <c r="H15" s="801" t="s">
        <v>51</v>
      </c>
      <c r="I15" s="801" t="s">
        <v>694</v>
      </c>
      <c r="J15" s="801" t="s">
        <v>215</v>
      </c>
      <c r="K15" s="801" t="s">
        <v>4</v>
      </c>
      <c r="L15" s="459">
        <v>15</v>
      </c>
      <c r="M15" s="797">
        <f t="shared" si="1"/>
        <v>0.58333333333333326</v>
      </c>
    </row>
    <row r="16" spans="1:13" ht="15.75" x14ac:dyDescent="0.2">
      <c r="A16" s="57"/>
      <c r="B16" s="578" t="s">
        <v>425</v>
      </c>
      <c r="C16" s="579"/>
      <c r="E16" s="1213"/>
      <c r="F16" s="1213"/>
      <c r="G16" s="799">
        <f t="shared" si="0"/>
        <v>7</v>
      </c>
      <c r="H16" s="1015" t="s">
        <v>2</v>
      </c>
      <c r="I16" s="1015" t="s">
        <v>695</v>
      </c>
      <c r="J16" s="1015" t="s">
        <v>215</v>
      </c>
      <c r="K16" s="1015" t="s">
        <v>4</v>
      </c>
      <c r="L16" s="760">
        <v>5</v>
      </c>
      <c r="M16" s="1184">
        <f t="shared" si="1"/>
        <v>0.59374999999999989</v>
      </c>
    </row>
    <row r="17" spans="1:13" ht="15.75" x14ac:dyDescent="0.2">
      <c r="A17" s="57"/>
      <c r="B17" s="59"/>
      <c r="C17" s="520"/>
      <c r="E17" s="795"/>
      <c r="F17" s="801"/>
      <c r="G17" s="801">
        <f t="shared" si="0"/>
        <v>8</v>
      </c>
      <c r="H17" s="801" t="s">
        <v>0</v>
      </c>
      <c r="I17" s="801" t="s">
        <v>398</v>
      </c>
      <c r="J17" s="801" t="s">
        <v>215</v>
      </c>
      <c r="K17" s="801" t="s">
        <v>4</v>
      </c>
      <c r="L17" s="459">
        <v>70</v>
      </c>
      <c r="M17" s="797">
        <f t="shared" si="1"/>
        <v>0.5972222222222221</v>
      </c>
    </row>
    <row r="18" spans="1:13" ht="15.75" x14ac:dyDescent="0.2">
      <c r="A18" s="57"/>
      <c r="B18" s="59"/>
      <c r="C18" s="58"/>
      <c r="E18" s="766"/>
      <c r="F18" s="1213"/>
      <c r="G18" s="799">
        <f t="shared" si="0"/>
        <v>9</v>
      </c>
      <c r="H18" s="1015" t="s">
        <v>0</v>
      </c>
      <c r="I18" s="1015" t="s">
        <v>379</v>
      </c>
      <c r="J18" s="1015" t="s">
        <v>215</v>
      </c>
      <c r="K18" s="1015" t="s">
        <v>4</v>
      </c>
      <c r="L18" s="760">
        <v>0</v>
      </c>
      <c r="M18" s="1184">
        <f t="shared" si="1"/>
        <v>0.64583333333333326</v>
      </c>
    </row>
    <row r="19" spans="1:13" ht="18" customHeight="1" x14ac:dyDescent="0.2">
      <c r="A19" s="722"/>
      <c r="B19" s="1325" t="s">
        <v>508</v>
      </c>
      <c r="C19" s="571"/>
      <c r="E19" s="1020"/>
      <c r="F19" s="463"/>
      <c r="G19" s="799"/>
      <c r="H19" s="1169"/>
      <c r="I19" s="1015"/>
      <c r="J19" s="767"/>
      <c r="K19" s="767"/>
      <c r="L19" s="768"/>
      <c r="M19" s="1184"/>
    </row>
    <row r="20" spans="1:13" ht="15.75" x14ac:dyDescent="0.2">
      <c r="A20" s="57"/>
      <c r="B20" s="840" t="s">
        <v>509</v>
      </c>
      <c r="C20" s="58"/>
      <c r="E20" s="443"/>
      <c r="F20" s="443"/>
      <c r="G20" s="450"/>
      <c r="H20" s="451"/>
      <c r="I20" s="452"/>
      <c r="J20" s="451"/>
      <c r="K20" s="451"/>
      <c r="L20" s="453"/>
      <c r="M20" s="454"/>
    </row>
    <row r="21" spans="1:13" ht="18" customHeight="1" x14ac:dyDescent="0.2">
      <c r="A21" s="722"/>
      <c r="B21" s="1326" t="s">
        <v>303</v>
      </c>
      <c r="C21" s="571"/>
      <c r="E21" s="443"/>
      <c r="F21" s="443"/>
      <c r="G21" s="1698" t="s">
        <v>696</v>
      </c>
      <c r="H21" s="1698"/>
      <c r="I21" s="1698"/>
      <c r="J21" s="1698"/>
      <c r="K21" s="1698"/>
      <c r="L21" s="1698"/>
      <c r="M21" s="1698"/>
    </row>
    <row r="22" spans="1:13" ht="18" customHeight="1" x14ac:dyDescent="0.25">
      <c r="A22" s="57"/>
      <c r="B22" s="1327" t="s">
        <v>342</v>
      </c>
      <c r="C22" s="571"/>
      <c r="E22" s="795"/>
      <c r="F22" s="795"/>
      <c r="G22" s="455"/>
      <c r="H22" s="455"/>
      <c r="I22" s="455"/>
      <c r="J22" s="455"/>
      <c r="K22" s="455"/>
      <c r="L22" s="455"/>
      <c r="M22" s="456"/>
    </row>
    <row r="23" spans="1:13" ht="15.75" x14ac:dyDescent="0.25">
      <c r="A23" s="57"/>
      <c r="B23" s="1328" t="s">
        <v>360</v>
      </c>
      <c r="C23" s="571"/>
      <c r="E23" s="1213"/>
      <c r="F23" s="1213"/>
      <c r="G23" s="1015">
        <f>G18+1</f>
        <v>10</v>
      </c>
      <c r="H23" s="1182" t="s">
        <v>0</v>
      </c>
      <c r="I23" s="761" t="s">
        <v>148</v>
      </c>
      <c r="J23" s="1182" t="s">
        <v>215</v>
      </c>
      <c r="K23" s="1182" t="s">
        <v>1</v>
      </c>
      <c r="L23" s="760">
        <v>0</v>
      </c>
      <c r="M23" s="1184">
        <v>0.5625</v>
      </c>
    </row>
    <row r="24" spans="1:13" ht="15.75" x14ac:dyDescent="0.2">
      <c r="A24" s="57"/>
      <c r="B24" s="1329" t="s">
        <v>359</v>
      </c>
      <c r="C24" s="571"/>
      <c r="E24" s="795"/>
      <c r="F24" s="795"/>
      <c r="G24" s="801">
        <f>G23+1</f>
        <v>11</v>
      </c>
      <c r="H24" s="458" t="s">
        <v>0</v>
      </c>
      <c r="I24" s="493" t="s">
        <v>402</v>
      </c>
      <c r="J24" s="458" t="s">
        <v>215</v>
      </c>
      <c r="K24" s="458" t="s">
        <v>1</v>
      </c>
      <c r="L24" s="459">
        <v>1</v>
      </c>
      <c r="M24" s="797">
        <f>M23+TIME(0,L23,)</f>
        <v>0.5625</v>
      </c>
    </row>
    <row r="25" spans="1:13" ht="15.75" x14ac:dyDescent="0.2">
      <c r="A25" s="57"/>
      <c r="B25" s="1330" t="s">
        <v>427</v>
      </c>
      <c r="C25" s="571"/>
      <c r="E25" s="1213"/>
      <c r="F25" s="1213"/>
      <c r="G25" s="799">
        <f>G24+1</f>
        <v>12</v>
      </c>
      <c r="H25" s="1196" t="s">
        <v>2</v>
      </c>
      <c r="I25" s="761" t="s">
        <v>3</v>
      </c>
      <c r="J25" s="1182" t="s">
        <v>215</v>
      </c>
      <c r="K25" s="760" t="s">
        <v>4</v>
      </c>
      <c r="L25" s="760">
        <v>5</v>
      </c>
      <c r="M25" s="1184">
        <f>M24+TIME(0,L24,)</f>
        <v>0.56319444444444444</v>
      </c>
    </row>
    <row r="26" spans="1:13" ht="15.75" x14ac:dyDescent="0.25">
      <c r="A26" s="57"/>
      <c r="B26" s="1331" t="s">
        <v>428</v>
      </c>
      <c r="C26" s="571"/>
      <c r="E26" s="795"/>
      <c r="F26" s="795"/>
      <c r="G26" s="801">
        <f>G25+1</f>
        <v>13</v>
      </c>
      <c r="H26" s="798" t="s">
        <v>79</v>
      </c>
      <c r="I26" s="457" t="s">
        <v>398</v>
      </c>
      <c r="J26" s="460" t="s">
        <v>215</v>
      </c>
      <c r="K26" s="458" t="s">
        <v>4</v>
      </c>
      <c r="L26" s="459">
        <v>114</v>
      </c>
      <c r="M26" s="797">
        <f>M25+TIME(0,L25,)</f>
        <v>0.56666666666666665</v>
      </c>
    </row>
    <row r="27" spans="1:13" ht="15.75" x14ac:dyDescent="0.2">
      <c r="A27" s="57"/>
      <c r="B27" s="1332" t="s">
        <v>38</v>
      </c>
      <c r="C27" s="571"/>
      <c r="E27" s="1213"/>
      <c r="F27" s="1213"/>
      <c r="G27" s="799">
        <f>G26+1</f>
        <v>14</v>
      </c>
      <c r="H27" s="800" t="s">
        <v>0</v>
      </c>
      <c r="I27" s="761" t="s">
        <v>379</v>
      </c>
      <c r="J27" s="1182" t="s">
        <v>215</v>
      </c>
      <c r="K27" s="760" t="s">
        <v>4</v>
      </c>
      <c r="L27" s="760">
        <v>0</v>
      </c>
      <c r="M27" s="1184">
        <f>M26+TIME(0,L26,)</f>
        <v>0.64583333333333326</v>
      </c>
    </row>
    <row r="28" spans="1:13" ht="18" x14ac:dyDescent="0.2">
      <c r="A28" s="57"/>
      <c r="B28" s="1333" t="s">
        <v>32</v>
      </c>
      <c r="C28" s="571"/>
      <c r="E28" s="1213"/>
      <c r="F28" s="1213"/>
      <c r="G28" s="799"/>
      <c r="H28" s="800"/>
      <c r="I28" s="761"/>
      <c r="J28" s="1182"/>
      <c r="K28" s="760"/>
      <c r="L28" s="760"/>
      <c r="M28" s="1184"/>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698" t="s">
        <v>697</v>
      </c>
      <c r="H30" s="1698"/>
      <c r="I30" s="1698"/>
      <c r="J30" s="1698"/>
      <c r="K30" s="1698"/>
      <c r="L30" s="1698"/>
      <c r="M30" s="1698"/>
    </row>
    <row r="31" spans="1:13" ht="18" customHeight="1" x14ac:dyDescent="0.2">
      <c r="A31" s="57"/>
      <c r="B31" s="839" t="s">
        <v>510</v>
      </c>
      <c r="C31" s="58"/>
      <c r="E31" s="795"/>
      <c r="F31" s="795"/>
      <c r="G31" s="455"/>
      <c r="H31" s="455"/>
      <c r="I31" s="455"/>
      <c r="J31" s="455"/>
      <c r="K31" s="455"/>
      <c r="L31" s="455"/>
      <c r="M31" s="456"/>
    </row>
    <row r="32" spans="1:13" ht="18" customHeight="1" x14ac:dyDescent="0.2">
      <c r="A32" s="57"/>
      <c r="B32" s="840" t="s">
        <v>511</v>
      </c>
      <c r="C32" s="58"/>
      <c r="E32" s="1213"/>
      <c r="F32" s="1213"/>
      <c r="G32" s="1015">
        <f>G27+1</f>
        <v>15</v>
      </c>
      <c r="H32" s="1182" t="s">
        <v>0</v>
      </c>
      <c r="I32" s="761" t="s">
        <v>148</v>
      </c>
      <c r="J32" s="1182" t="s">
        <v>215</v>
      </c>
      <c r="K32" s="1182" t="s">
        <v>1</v>
      </c>
      <c r="L32" s="760">
        <v>0</v>
      </c>
      <c r="M32" s="1184">
        <v>0.5625</v>
      </c>
    </row>
    <row r="33" spans="1:13" ht="15.75" x14ac:dyDescent="0.2">
      <c r="A33" s="722"/>
      <c r="B33" s="1098" t="s">
        <v>512</v>
      </c>
      <c r="C33" s="571"/>
      <c r="E33" s="795"/>
      <c r="F33" s="795"/>
      <c r="G33" s="801">
        <f>G32+1</f>
        <v>16</v>
      </c>
      <c r="H33" s="458" t="s">
        <v>0</v>
      </c>
      <c r="I33" s="493" t="s">
        <v>402</v>
      </c>
      <c r="J33" s="458" t="s">
        <v>215</v>
      </c>
      <c r="K33" s="458" t="s">
        <v>1</v>
      </c>
      <c r="L33" s="459">
        <v>1</v>
      </c>
      <c r="M33" s="797">
        <f>M32+TIME(0,L32,)</f>
        <v>0.5625</v>
      </c>
    </row>
    <row r="34" spans="1:13" ht="18" x14ac:dyDescent="0.2">
      <c r="A34" s="57"/>
      <c r="B34" s="1097" t="s">
        <v>513</v>
      </c>
      <c r="C34" s="58"/>
      <c r="E34" s="1213"/>
      <c r="F34" s="1213"/>
      <c r="G34" s="799">
        <f>G33+1</f>
        <v>17</v>
      </c>
      <c r="H34" s="1196" t="s">
        <v>2</v>
      </c>
      <c r="I34" s="761" t="s">
        <v>3</v>
      </c>
      <c r="J34" s="1182" t="s">
        <v>215</v>
      </c>
      <c r="K34" s="760" t="s">
        <v>4</v>
      </c>
      <c r="L34" s="760">
        <v>5</v>
      </c>
      <c r="M34" s="1184">
        <f>M33+TIME(0,L33,)</f>
        <v>0.56319444444444444</v>
      </c>
    </row>
    <row r="35" spans="1:13" ht="15.75" x14ac:dyDescent="0.2">
      <c r="A35" s="57"/>
      <c r="B35" s="59"/>
      <c r="C35" s="571"/>
      <c r="E35" s="795"/>
      <c r="F35" s="795"/>
      <c r="G35" s="801">
        <f>G34+1</f>
        <v>18</v>
      </c>
      <c r="H35" s="798" t="s">
        <v>79</v>
      </c>
      <c r="I35" s="457" t="s">
        <v>398</v>
      </c>
      <c r="J35" s="460" t="s">
        <v>215</v>
      </c>
      <c r="K35" s="458" t="s">
        <v>4</v>
      </c>
      <c r="L35" s="459">
        <v>114</v>
      </c>
      <c r="M35" s="797">
        <f>M34+TIME(0,L34,)</f>
        <v>0.56666666666666665</v>
      </c>
    </row>
    <row r="36" spans="1:13" ht="15.75" x14ac:dyDescent="0.2">
      <c r="A36" s="57"/>
      <c r="B36" s="59"/>
      <c r="C36" s="571"/>
      <c r="E36" s="1213"/>
      <c r="F36" s="1213"/>
      <c r="G36" s="799">
        <f>G35+1</f>
        <v>19</v>
      </c>
      <c r="H36" s="800" t="s">
        <v>0</v>
      </c>
      <c r="I36" s="761" t="s">
        <v>379</v>
      </c>
      <c r="J36" s="1182" t="s">
        <v>215</v>
      </c>
      <c r="K36" s="760" t="s">
        <v>4</v>
      </c>
      <c r="L36" s="760">
        <v>0</v>
      </c>
      <c r="M36" s="1184">
        <f>M35+TIME(0,L35,)</f>
        <v>0.64583333333333326</v>
      </c>
    </row>
    <row r="37" spans="1:13" ht="15" x14ac:dyDescent="0.2">
      <c r="A37" s="59"/>
      <c r="B37" s="59"/>
      <c r="C37" s="59"/>
      <c r="E37" s="1020"/>
      <c r="F37" s="463"/>
      <c r="G37" s="799"/>
      <c r="H37" s="1169"/>
      <c r="I37" s="1015"/>
      <c r="J37" s="767"/>
      <c r="K37" s="767"/>
      <c r="L37" s="768"/>
      <c r="M37" s="1184"/>
    </row>
    <row r="38" spans="1:13" ht="15.75" x14ac:dyDescent="0.2">
      <c r="A38" s="59"/>
      <c r="B38" s="1364" t="s">
        <v>640</v>
      </c>
      <c r="C38" s="59"/>
      <c r="E38" s="443"/>
      <c r="F38" s="443"/>
      <c r="G38" s="450"/>
      <c r="H38" s="451"/>
      <c r="I38" s="452"/>
      <c r="J38" s="451"/>
      <c r="K38" s="451"/>
      <c r="L38" s="453"/>
      <c r="M38" s="454"/>
    </row>
    <row r="39" spans="1:13" ht="18" x14ac:dyDescent="0.2">
      <c r="A39" s="59"/>
      <c r="B39" s="1365"/>
      <c r="C39" s="59"/>
      <c r="E39" s="443"/>
      <c r="F39" s="443"/>
      <c r="G39" s="1698" t="s">
        <v>698</v>
      </c>
      <c r="H39" s="1698"/>
      <c r="I39" s="1698"/>
      <c r="J39" s="1698"/>
      <c r="K39" s="1698"/>
      <c r="L39" s="1698"/>
      <c r="M39" s="1698"/>
    </row>
    <row r="40" spans="1:13" ht="18" customHeight="1" x14ac:dyDescent="0.2">
      <c r="A40" s="59"/>
      <c r="B40" s="1151" t="s">
        <v>620</v>
      </c>
      <c r="C40" s="59"/>
      <c r="E40" s="795"/>
      <c r="F40" s="795"/>
      <c r="G40" s="455"/>
      <c r="H40" s="455"/>
      <c r="I40" s="455"/>
      <c r="J40" s="455"/>
      <c r="K40" s="455"/>
      <c r="L40" s="455"/>
      <c r="M40" s="456"/>
    </row>
    <row r="41" spans="1:13" ht="18.75" customHeight="1" x14ac:dyDescent="0.2">
      <c r="A41" s="57"/>
      <c r="B41" s="843" t="s">
        <v>447</v>
      </c>
      <c r="C41" s="58"/>
      <c r="E41" s="1213"/>
      <c r="F41" s="1213"/>
      <c r="G41" s="799">
        <f>G36+1</f>
        <v>20</v>
      </c>
      <c r="H41" s="1182" t="s">
        <v>0</v>
      </c>
      <c r="I41" s="761" t="s">
        <v>148</v>
      </c>
      <c r="J41" s="1182" t="s">
        <v>215</v>
      </c>
      <c r="K41" s="1182" t="s">
        <v>1</v>
      </c>
      <c r="L41" s="760">
        <v>0</v>
      </c>
      <c r="M41" s="1184">
        <v>0.5625</v>
      </c>
    </row>
    <row r="42" spans="1:13" ht="16.5" thickBot="1" x14ac:dyDescent="0.25">
      <c r="A42" s="57"/>
      <c r="B42" s="59"/>
      <c r="C42" s="58"/>
      <c r="E42" s="795"/>
      <c r="F42" s="795"/>
      <c r="G42" s="801">
        <f>G41+1</f>
        <v>21</v>
      </c>
      <c r="H42" s="458" t="s">
        <v>0</v>
      </c>
      <c r="I42" s="493" t="s">
        <v>402</v>
      </c>
      <c r="J42" s="458" t="s">
        <v>215</v>
      </c>
      <c r="K42" s="458" t="s">
        <v>1</v>
      </c>
      <c r="L42" s="459">
        <v>5</v>
      </c>
      <c r="M42" s="797">
        <f t="shared" ref="M42:M48" si="2">M41+TIME(0,L41,)</f>
        <v>0.5625</v>
      </c>
    </row>
    <row r="43" spans="1:13" ht="15.75" x14ac:dyDescent="0.2">
      <c r="A43" s="57"/>
      <c r="B43" s="703" t="s">
        <v>365</v>
      </c>
      <c r="C43" s="580"/>
      <c r="E43" s="1213"/>
      <c r="F43" s="1213"/>
      <c r="G43" s="799">
        <f>G42+1</f>
        <v>22</v>
      </c>
      <c r="H43" s="1196" t="s">
        <v>2</v>
      </c>
      <c r="I43" s="761" t="s">
        <v>3</v>
      </c>
      <c r="J43" s="1182" t="s">
        <v>215</v>
      </c>
      <c r="K43" s="760" t="s">
        <v>4</v>
      </c>
      <c r="L43" s="760">
        <v>5</v>
      </c>
      <c r="M43" s="1184">
        <f t="shared" si="2"/>
        <v>0.56597222222222221</v>
      </c>
    </row>
    <row r="44" spans="1:13" ht="15.75" x14ac:dyDescent="0.2">
      <c r="A44" s="57"/>
      <c r="B44" s="704" t="s">
        <v>315</v>
      </c>
      <c r="C44" s="580"/>
      <c r="E44" s="795"/>
      <c r="F44" s="795"/>
      <c r="G44" s="801">
        <f>G43+1</f>
        <v>23</v>
      </c>
      <c r="H44" s="458" t="s">
        <v>0</v>
      </c>
      <c r="I44" s="460" t="s">
        <v>404</v>
      </c>
      <c r="J44" s="460" t="s">
        <v>215</v>
      </c>
      <c r="K44" s="458" t="s">
        <v>1</v>
      </c>
      <c r="L44" s="459">
        <v>5</v>
      </c>
      <c r="M44" s="797">
        <f t="shared" si="2"/>
        <v>0.56944444444444442</v>
      </c>
    </row>
    <row r="45" spans="1:13" ht="15.75" x14ac:dyDescent="0.2">
      <c r="A45" s="57"/>
      <c r="B45" s="581" t="s">
        <v>293</v>
      </c>
      <c r="C45" s="580"/>
      <c r="E45" s="1213"/>
      <c r="F45" s="1213"/>
      <c r="G45" s="799">
        <f>G44+1</f>
        <v>24</v>
      </c>
      <c r="H45" s="800" t="s">
        <v>0</v>
      </c>
      <c r="I45" s="761" t="s">
        <v>398</v>
      </c>
      <c r="J45" s="1182" t="s">
        <v>215</v>
      </c>
      <c r="K45" s="760" t="s">
        <v>4</v>
      </c>
      <c r="L45" s="760">
        <v>80</v>
      </c>
      <c r="M45" s="1184">
        <f t="shared" si="2"/>
        <v>0.57291666666666663</v>
      </c>
    </row>
    <row r="46" spans="1:13" ht="15.75" x14ac:dyDescent="0.2">
      <c r="A46" s="57"/>
      <c r="B46" s="582" t="s">
        <v>143</v>
      </c>
      <c r="C46" s="580"/>
      <c r="E46" s="795"/>
      <c r="F46" s="795"/>
      <c r="G46" s="801">
        <f>G45+1</f>
        <v>25</v>
      </c>
      <c r="H46" s="457" t="s">
        <v>5</v>
      </c>
      <c r="I46" s="457" t="s">
        <v>699</v>
      </c>
      <c r="J46" s="460" t="s">
        <v>215</v>
      </c>
      <c r="K46" s="460" t="s">
        <v>4</v>
      </c>
      <c r="L46" s="459">
        <v>15</v>
      </c>
      <c r="M46" s="797">
        <f t="shared" si="2"/>
        <v>0.62847222222222221</v>
      </c>
    </row>
    <row r="47" spans="1:13" ht="15" x14ac:dyDescent="0.2">
      <c r="A47" s="57"/>
      <c r="B47" s="583" t="s">
        <v>144</v>
      </c>
      <c r="C47" s="580"/>
      <c r="E47" s="1020"/>
      <c r="F47" s="463"/>
      <c r="G47" s="799">
        <f>G44+1</f>
        <v>24</v>
      </c>
      <c r="H47" s="767" t="s">
        <v>66</v>
      </c>
      <c r="I47" s="761" t="s">
        <v>407</v>
      </c>
      <c r="J47" s="767" t="s">
        <v>215</v>
      </c>
      <c r="K47" s="767" t="s">
        <v>4</v>
      </c>
      <c r="L47" s="760">
        <v>10</v>
      </c>
      <c r="M47" s="1184">
        <f t="shared" si="2"/>
        <v>0.63888888888888884</v>
      </c>
    </row>
    <row r="48" spans="1:13" ht="15.75" x14ac:dyDescent="0.2">
      <c r="A48" s="57"/>
      <c r="B48" s="584" t="s">
        <v>141</v>
      </c>
      <c r="C48" s="580"/>
      <c r="E48" s="795"/>
      <c r="F48" s="795"/>
      <c r="G48" s="801">
        <f>G47+1</f>
        <v>25</v>
      </c>
      <c r="H48" s="458" t="s">
        <v>0</v>
      </c>
      <c r="I48" s="493" t="s">
        <v>218</v>
      </c>
      <c r="J48" s="796"/>
      <c r="K48" s="796" t="s">
        <v>4</v>
      </c>
      <c r="L48" s="459">
        <v>0</v>
      </c>
      <c r="M48" s="797">
        <f t="shared" si="2"/>
        <v>0.64583333333333326</v>
      </c>
    </row>
    <row r="49" spans="1:13" ht="18" customHeight="1" x14ac:dyDescent="0.2">
      <c r="A49" s="57"/>
      <c r="B49" s="585" t="s">
        <v>311</v>
      </c>
      <c r="C49" s="580"/>
      <c r="E49" s="1020"/>
      <c r="F49" s="463"/>
      <c r="G49" s="799"/>
      <c r="H49" s="1169"/>
      <c r="I49" s="1015"/>
      <c r="J49" s="767"/>
      <c r="K49" s="767"/>
      <c r="L49" s="768"/>
      <c r="M49" s="1184"/>
    </row>
    <row r="50" spans="1:13" ht="18" customHeight="1" x14ac:dyDescent="0.2">
      <c r="A50" s="57"/>
      <c r="B50" s="585" t="s">
        <v>312</v>
      </c>
      <c r="C50" s="580"/>
      <c r="E50" s="443"/>
      <c r="F50" s="443"/>
      <c r="G50" s="450"/>
      <c r="H50" s="451"/>
      <c r="I50" s="452"/>
      <c r="J50" s="451"/>
      <c r="K50" s="451"/>
      <c r="L50" s="453"/>
      <c r="M50" s="454"/>
    </row>
    <row r="51" spans="1:13" ht="18" customHeight="1" x14ac:dyDescent="0.2">
      <c r="A51" s="57"/>
      <c r="B51" s="585" t="s">
        <v>175</v>
      </c>
      <c r="C51" s="580"/>
      <c r="E51" s="443"/>
      <c r="F51" s="443"/>
      <c r="G51" s="1698"/>
      <c r="H51" s="1698"/>
      <c r="I51" s="1698"/>
      <c r="J51" s="1698"/>
      <c r="K51" s="1698"/>
      <c r="L51" s="1698"/>
      <c r="M51" s="1698"/>
    </row>
    <row r="52" spans="1:13" ht="15" x14ac:dyDescent="0.2">
      <c r="A52" s="57"/>
      <c r="B52" s="585" t="s">
        <v>317</v>
      </c>
      <c r="C52" s="580"/>
      <c r="E52" s="1020"/>
      <c r="F52" s="463"/>
      <c r="G52" s="1169"/>
      <c r="H52" s="1169"/>
      <c r="I52" s="1022"/>
      <c r="J52" s="1169"/>
      <c r="K52" s="1169"/>
      <c r="L52" s="464"/>
      <c r="M52" s="465"/>
    </row>
    <row r="53" spans="1:13" ht="15" x14ac:dyDescent="0.2">
      <c r="A53" s="57"/>
      <c r="B53" s="585" t="s">
        <v>313</v>
      </c>
      <c r="C53" s="580"/>
      <c r="E53" s="1023"/>
      <c r="F53" s="1024"/>
      <c r="G53" s="1025"/>
      <c r="H53" s="1025"/>
      <c r="I53" s="1025"/>
      <c r="J53" s="1026"/>
      <c r="K53" s="1027"/>
      <c r="L53" s="1028"/>
      <c r="M53" s="433"/>
    </row>
    <row r="54" spans="1:13" ht="15" x14ac:dyDescent="0.2">
      <c r="A54" s="57"/>
      <c r="B54" s="585" t="s">
        <v>174</v>
      </c>
      <c r="C54" s="580"/>
      <c r="E54" s="1020"/>
      <c r="F54" s="1029"/>
      <c r="G54" s="1030"/>
      <c r="H54" s="1030"/>
      <c r="I54" s="1031" t="s">
        <v>386</v>
      </c>
      <c r="J54" s="1169"/>
      <c r="K54" s="1022"/>
      <c r="L54" s="1020"/>
      <c r="M54" s="465"/>
    </row>
    <row r="55" spans="1:13" ht="15.75" x14ac:dyDescent="0.2">
      <c r="A55" s="57"/>
      <c r="B55" s="585" t="s">
        <v>314</v>
      </c>
      <c r="C55" s="580"/>
      <c r="E55" s="1032"/>
      <c r="F55" s="1032"/>
      <c r="G55" s="1033"/>
      <c r="H55" s="1033"/>
      <c r="I55" s="1027" t="s">
        <v>387</v>
      </c>
      <c r="J55" s="1025"/>
      <c r="K55" s="1025"/>
      <c r="L55" s="1032"/>
      <c r="M55" s="765"/>
    </row>
    <row r="56" spans="1:13" ht="15.75" x14ac:dyDescent="0.2">
      <c r="A56" s="57"/>
      <c r="B56" s="846" t="s">
        <v>145</v>
      </c>
      <c r="C56" s="580"/>
      <c r="E56" s="1034"/>
      <c r="F56" s="1034"/>
      <c r="G56" s="1030"/>
      <c r="H56" s="1030"/>
      <c r="I56" s="1022"/>
      <c r="J56" s="1030"/>
      <c r="K56" s="1022"/>
      <c r="L56" s="1034"/>
      <c r="M56" s="468"/>
    </row>
    <row r="57" spans="1:13" ht="15.75" x14ac:dyDescent="0.2">
      <c r="A57" s="57"/>
      <c r="B57" s="59"/>
      <c r="C57" s="58"/>
      <c r="E57" s="1032"/>
      <c r="F57" s="1035"/>
      <c r="G57" s="1032"/>
      <c r="H57" s="1033"/>
      <c r="I57" s="1025" t="s">
        <v>388</v>
      </c>
      <c r="J57" s="1033"/>
      <c r="K57" s="1025"/>
      <c r="L57" s="1032"/>
      <c r="M57" s="765"/>
    </row>
    <row r="58" spans="1:13" ht="18" customHeight="1" x14ac:dyDescent="0.2">
      <c r="A58" s="1148"/>
      <c r="B58" s="1149" t="s">
        <v>639</v>
      </c>
      <c r="C58" s="1150"/>
      <c r="E58" s="1034"/>
      <c r="F58" s="1034"/>
      <c r="G58" s="1030"/>
      <c r="H58" s="1030"/>
      <c r="I58" s="1022" t="s">
        <v>389</v>
      </c>
      <c r="J58" s="1030"/>
      <c r="K58" s="1022"/>
      <c r="L58" s="1034"/>
      <c r="M58" s="468"/>
    </row>
    <row r="59" spans="1:13" ht="18" customHeight="1" x14ac:dyDescent="0.2">
      <c r="A59" s="1109"/>
      <c r="B59" s="1109"/>
      <c r="C59" s="1109"/>
      <c r="E59" s="1032"/>
      <c r="F59" s="1035"/>
      <c r="G59" s="1032"/>
      <c r="H59" s="1033"/>
      <c r="I59" s="1025"/>
      <c r="J59" s="1033"/>
      <c r="K59" s="1025"/>
      <c r="L59" s="1032"/>
      <c r="M59" s="765"/>
    </row>
    <row r="60" spans="1:13" ht="15.75" x14ac:dyDescent="0.2">
      <c r="A60" s="1109"/>
      <c r="B60" s="1109"/>
      <c r="C60" s="1109"/>
      <c r="E60" s="1034"/>
      <c r="F60" s="1034"/>
      <c r="G60" s="1030"/>
      <c r="H60" s="1030"/>
      <c r="I60" s="1022" t="s">
        <v>368</v>
      </c>
      <c r="J60" s="1030"/>
      <c r="K60" s="1022"/>
      <c r="L60" s="1034"/>
      <c r="M60" s="468"/>
    </row>
    <row r="61" spans="1:13" ht="18" customHeight="1" x14ac:dyDescent="0.2">
      <c r="A61" s="1109"/>
      <c r="B61" s="1109"/>
      <c r="C61" s="1109"/>
      <c r="E61" s="1032"/>
      <c r="F61" s="1035"/>
      <c r="G61" s="1032"/>
      <c r="H61" s="1033"/>
      <c r="I61" s="1025" t="s">
        <v>369</v>
      </c>
      <c r="J61" s="1033"/>
      <c r="K61" s="1025"/>
      <c r="L61" s="1032"/>
      <c r="M61" s="765"/>
    </row>
    <row r="62" spans="1:13" x14ac:dyDescent="0.2">
      <c r="A62" s="1109"/>
      <c r="B62" s="1109"/>
      <c r="C62" s="1109"/>
      <c r="E62" s="984"/>
      <c r="F62" s="984"/>
      <c r="G62" s="984"/>
      <c r="H62" s="984"/>
      <c r="I62" s="984"/>
      <c r="J62" s="984"/>
      <c r="K62" s="984"/>
      <c r="L62" s="984"/>
      <c r="M62" s="435"/>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ht="18" customHeight="1"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ht="18" customHeight="1" x14ac:dyDescent="0.2">
      <c r="A76" s="1109"/>
      <c r="B76" s="1109"/>
      <c r="C76" s="1109"/>
      <c r="E76" s="1109"/>
      <c r="F76" s="1109"/>
      <c r="G76" s="1109"/>
      <c r="H76" s="1109"/>
      <c r="I76" s="1109"/>
      <c r="J76" s="1109"/>
      <c r="K76" s="1109"/>
      <c r="L76" s="1109"/>
      <c r="M76" s="1109"/>
    </row>
    <row r="77" spans="1:13" ht="15.75" x14ac:dyDescent="0.2">
      <c r="A77" s="832"/>
      <c r="B77" s="832"/>
      <c r="C77" s="832"/>
      <c r="E77" s="1032"/>
      <c r="F77" s="1035"/>
      <c r="G77" s="1032"/>
      <c r="H77" s="1033"/>
      <c r="I77" s="1025" t="s">
        <v>388</v>
      </c>
      <c r="J77" s="1033"/>
      <c r="K77" s="1025"/>
      <c r="L77" s="1032"/>
      <c r="M77" s="765"/>
    </row>
    <row r="78" spans="1:13" ht="15.75" x14ac:dyDescent="0.2">
      <c r="A78" s="832"/>
      <c r="B78" s="832"/>
      <c r="C78" s="832"/>
      <c r="E78" s="1034"/>
      <c r="F78" s="1034"/>
      <c r="G78" s="1030"/>
      <c r="H78" s="1030"/>
      <c r="I78" s="1022" t="s">
        <v>389</v>
      </c>
      <c r="J78" s="1030"/>
      <c r="K78" s="1022"/>
      <c r="L78" s="1034"/>
      <c r="M78" s="468"/>
    </row>
    <row r="79" spans="1:13" ht="15.75" x14ac:dyDescent="0.2">
      <c r="A79" s="832"/>
      <c r="B79" s="832"/>
      <c r="C79" s="832"/>
      <c r="E79" s="1032"/>
      <c r="F79" s="1035"/>
      <c r="G79" s="1032"/>
      <c r="H79" s="1033"/>
      <c r="I79" s="1025"/>
      <c r="J79" s="1033"/>
      <c r="K79" s="1025"/>
      <c r="L79" s="1032"/>
      <c r="M79" s="765"/>
    </row>
    <row r="80" spans="1:13" ht="15.75" x14ac:dyDescent="0.2">
      <c r="A80" s="832"/>
      <c r="B80" s="832"/>
      <c r="C80" s="832"/>
      <c r="E80" s="1034"/>
      <c r="F80" s="1034"/>
      <c r="G80" s="1030"/>
      <c r="H80" s="1030"/>
      <c r="I80" s="1022" t="s">
        <v>368</v>
      </c>
      <c r="J80" s="1030"/>
      <c r="K80" s="1022"/>
      <c r="L80" s="1034"/>
      <c r="M80" s="468"/>
    </row>
    <row r="81" spans="1:13" ht="15.75" x14ac:dyDescent="0.2">
      <c r="A81" s="832"/>
      <c r="B81" s="832"/>
      <c r="C81" s="832"/>
      <c r="E81" s="1032"/>
      <c r="F81" s="1035"/>
      <c r="G81" s="1032"/>
      <c r="H81" s="1033"/>
      <c r="I81" s="1025" t="s">
        <v>369</v>
      </c>
      <c r="J81" s="1033"/>
      <c r="K81" s="1025"/>
      <c r="L81" s="1032"/>
      <c r="M81" s="765"/>
    </row>
    <row r="82" spans="1:13" x14ac:dyDescent="0.2">
      <c r="A82" s="832"/>
      <c r="B82" s="832"/>
      <c r="C82" s="832"/>
      <c r="E82" s="984"/>
      <c r="F82" s="984"/>
      <c r="G82" s="984"/>
      <c r="H82" s="984"/>
      <c r="I82" s="984"/>
      <c r="J82" s="984"/>
      <c r="K82" s="984"/>
      <c r="L82" s="984"/>
      <c r="M82" s="435"/>
    </row>
    <row r="83" spans="1:13" x14ac:dyDescent="0.2">
      <c r="A83" s="832"/>
      <c r="B83" s="832"/>
      <c r="C83" s="832"/>
      <c r="E83" s="1103"/>
      <c r="F83" s="1103"/>
      <c r="G83" s="1103"/>
      <c r="H83" s="1103"/>
      <c r="I83" s="1103"/>
      <c r="J83" s="1103"/>
      <c r="K83" s="1103"/>
      <c r="L83" s="1103"/>
      <c r="M83" s="1103"/>
    </row>
    <row r="84" spans="1:13" x14ac:dyDescent="0.2">
      <c r="A84" s="832"/>
      <c r="B84" s="832"/>
      <c r="C84" s="832"/>
      <c r="E84" s="1103"/>
      <c r="F84" s="1103"/>
      <c r="G84" s="1103"/>
      <c r="H84" s="1103"/>
      <c r="I84" s="1103"/>
      <c r="J84" s="1103"/>
      <c r="K84" s="1103"/>
      <c r="L84" s="1103"/>
      <c r="M84" s="1103"/>
    </row>
    <row r="85" spans="1:13" x14ac:dyDescent="0.2">
      <c r="A85" s="832"/>
      <c r="B85" s="832"/>
      <c r="C85" s="832"/>
      <c r="E85" s="1103"/>
      <c r="F85" s="1103"/>
      <c r="G85" s="1103"/>
      <c r="H85" s="1103"/>
      <c r="I85" s="1103"/>
      <c r="J85" s="1103"/>
      <c r="K85" s="1103"/>
      <c r="L85" s="1103"/>
      <c r="M85" s="1103"/>
    </row>
    <row r="86" spans="1:13" x14ac:dyDescent="0.2">
      <c r="A86" s="832"/>
      <c r="B86" s="832"/>
      <c r="C86" s="832"/>
      <c r="E86" s="1103"/>
      <c r="F86" s="1103"/>
      <c r="G86" s="1103"/>
      <c r="H86" s="1103"/>
      <c r="I86" s="1103"/>
      <c r="J86" s="1103"/>
      <c r="K86" s="1103"/>
      <c r="L86" s="1103"/>
      <c r="M86" s="1103"/>
    </row>
    <row r="87" spans="1:13" x14ac:dyDescent="0.2">
      <c r="A87" s="832"/>
      <c r="B87" s="832"/>
      <c r="C87" s="832"/>
      <c r="E87" s="1103"/>
      <c r="F87" s="1103"/>
      <c r="G87" s="1103"/>
      <c r="H87" s="1103"/>
      <c r="I87" s="1103"/>
      <c r="J87" s="1103"/>
      <c r="K87" s="1103"/>
      <c r="L87" s="1103"/>
      <c r="M87" s="1103"/>
    </row>
    <row r="88" spans="1:13" x14ac:dyDescent="0.2">
      <c r="A88" s="832"/>
      <c r="B88" s="832"/>
      <c r="C88" s="832"/>
      <c r="E88" s="1103"/>
      <c r="F88" s="1103"/>
      <c r="G88" s="1103"/>
      <c r="H88" s="1103"/>
      <c r="I88" s="1103"/>
      <c r="J88" s="1103"/>
      <c r="K88" s="1103"/>
      <c r="L88" s="1103"/>
      <c r="M88" s="1103"/>
    </row>
    <row r="89" spans="1:13" x14ac:dyDescent="0.2">
      <c r="A89" s="832"/>
      <c r="B89" s="832"/>
      <c r="C89" s="832"/>
      <c r="E89" s="1103"/>
      <c r="F89" s="1103"/>
      <c r="G89" s="1103"/>
      <c r="H89" s="1103"/>
      <c r="I89" s="1103"/>
      <c r="J89" s="1103"/>
      <c r="K89" s="1103"/>
      <c r="L89" s="1103"/>
      <c r="M89" s="1103"/>
    </row>
    <row r="90" spans="1:13" x14ac:dyDescent="0.2">
      <c r="E90" s="1103"/>
      <c r="F90" s="1103"/>
      <c r="G90" s="1103"/>
      <c r="H90" s="1103"/>
      <c r="I90" s="1103"/>
      <c r="J90" s="1103"/>
      <c r="K90" s="1103"/>
      <c r="L90" s="1103"/>
      <c r="M90" s="1103"/>
    </row>
    <row r="91" spans="1:13" x14ac:dyDescent="0.2">
      <c r="E91" s="1103"/>
      <c r="F91" s="1103"/>
      <c r="G91" s="1103"/>
      <c r="H91" s="1103"/>
      <c r="I91" s="1103"/>
      <c r="J91" s="1103"/>
      <c r="K91" s="1103"/>
      <c r="L91" s="1103"/>
      <c r="M91" s="1103"/>
    </row>
    <row r="92" spans="1:13" x14ac:dyDescent="0.2">
      <c r="E92" s="1103"/>
      <c r="F92" s="1103"/>
      <c r="G92" s="1103"/>
      <c r="H92" s="1103"/>
      <c r="I92" s="1103"/>
      <c r="J92" s="1103"/>
      <c r="K92" s="1103"/>
      <c r="L92" s="1103"/>
      <c r="M92" s="1103"/>
    </row>
    <row r="93" spans="1:13" x14ac:dyDescent="0.2">
      <c r="E93" s="1103"/>
      <c r="F93" s="1103"/>
      <c r="G93" s="1103"/>
      <c r="H93" s="1103"/>
      <c r="I93" s="1103"/>
      <c r="J93" s="1103"/>
      <c r="K93" s="1103"/>
      <c r="L93" s="1103"/>
      <c r="M93" s="1103"/>
    </row>
    <row r="94" spans="1:13" x14ac:dyDescent="0.2">
      <c r="E94" s="1103"/>
      <c r="F94" s="1103"/>
      <c r="G94" s="1103"/>
      <c r="H94" s="1103"/>
      <c r="I94" s="1103"/>
      <c r="J94" s="1103"/>
      <c r="K94" s="1103"/>
      <c r="L94" s="1103"/>
      <c r="M94" s="1103"/>
    </row>
    <row r="95" spans="1:13" x14ac:dyDescent="0.2">
      <c r="E95" s="1103"/>
      <c r="F95" s="1103"/>
      <c r="G95" s="1103"/>
      <c r="H95" s="1103"/>
      <c r="I95" s="1103"/>
      <c r="J95" s="1103"/>
      <c r="K95" s="1103"/>
      <c r="L95" s="1103"/>
      <c r="M95" s="1103"/>
    </row>
    <row r="96" spans="1:13" x14ac:dyDescent="0.2">
      <c r="E96" s="1103"/>
      <c r="F96" s="1103"/>
      <c r="G96" s="1103"/>
      <c r="H96" s="1103"/>
      <c r="I96" s="1103"/>
      <c r="J96" s="1103"/>
      <c r="K96" s="1103"/>
      <c r="L96" s="1103"/>
      <c r="M96" s="1103"/>
    </row>
    <row r="97" spans="5:13" x14ac:dyDescent="0.2">
      <c r="E97" s="1103"/>
      <c r="F97" s="1103"/>
      <c r="G97" s="1103"/>
      <c r="H97" s="1103"/>
      <c r="I97" s="1103"/>
      <c r="J97" s="1103"/>
      <c r="K97" s="1103"/>
      <c r="L97" s="1103"/>
      <c r="M97" s="1103"/>
    </row>
    <row r="98" spans="5:13" x14ac:dyDescent="0.2">
      <c r="E98" s="1103"/>
      <c r="F98" s="1103"/>
      <c r="G98" s="1103"/>
      <c r="H98" s="1103"/>
      <c r="I98" s="1103"/>
      <c r="J98" s="1103"/>
      <c r="K98" s="1103"/>
      <c r="L98" s="1103"/>
      <c r="M98" s="1103"/>
    </row>
    <row r="99" spans="5:13" x14ac:dyDescent="0.2">
      <c r="E99" s="1103"/>
      <c r="F99" s="1103"/>
      <c r="G99" s="1103"/>
      <c r="H99" s="1103"/>
      <c r="I99" s="1103"/>
      <c r="J99" s="1103"/>
      <c r="K99" s="1103"/>
      <c r="L99" s="1103"/>
      <c r="M99" s="1103"/>
    </row>
    <row r="100" spans="5:13" x14ac:dyDescent="0.2">
      <c r="E100" s="1103"/>
      <c r="F100" s="1103"/>
      <c r="G100" s="1103"/>
      <c r="H100" s="1103"/>
      <c r="I100" s="1103"/>
      <c r="J100" s="1103"/>
      <c r="K100" s="1103"/>
      <c r="L100" s="1103"/>
      <c r="M100" s="1103"/>
    </row>
    <row r="101" spans="5:13" x14ac:dyDescent="0.2">
      <c r="E101" s="1103"/>
      <c r="F101" s="1103"/>
      <c r="G101" s="1103"/>
      <c r="H101" s="1103"/>
      <c r="I101" s="1103"/>
      <c r="J101" s="1103"/>
      <c r="K101" s="1103"/>
      <c r="L101" s="1103"/>
      <c r="M101" s="1103"/>
    </row>
    <row r="102" spans="5:13" x14ac:dyDescent="0.2">
      <c r="E102" s="1103"/>
      <c r="F102" s="1103"/>
      <c r="G102" s="1103"/>
      <c r="H102" s="1103"/>
      <c r="I102" s="1103"/>
      <c r="J102" s="1103"/>
      <c r="K102" s="1103"/>
      <c r="L102" s="1103"/>
      <c r="M102" s="1103"/>
    </row>
    <row r="103" spans="5:13" x14ac:dyDescent="0.2">
      <c r="E103" s="1103"/>
      <c r="F103" s="1103"/>
      <c r="G103" s="1103"/>
      <c r="H103" s="1103"/>
      <c r="I103" s="1103"/>
      <c r="J103" s="1103"/>
      <c r="K103" s="1103"/>
      <c r="L103" s="1103"/>
      <c r="M103" s="1103"/>
    </row>
    <row r="104" spans="5:13" x14ac:dyDescent="0.2">
      <c r="E104" s="1103"/>
      <c r="F104" s="1103"/>
      <c r="G104" s="1103"/>
      <c r="H104" s="1103"/>
      <c r="I104" s="1103"/>
      <c r="J104" s="1103"/>
      <c r="K104" s="1103"/>
      <c r="L104" s="1103"/>
      <c r="M104" s="1103"/>
    </row>
    <row r="105" spans="5:13" x14ac:dyDescent="0.2">
      <c r="E105" s="1103"/>
      <c r="F105" s="1103"/>
      <c r="G105" s="1103"/>
      <c r="H105" s="1103"/>
      <c r="I105" s="1103"/>
      <c r="J105" s="1103"/>
      <c r="K105" s="1103"/>
      <c r="L105" s="1103"/>
      <c r="M105" s="1103"/>
    </row>
    <row r="106" spans="5:13" x14ac:dyDescent="0.2">
      <c r="E106" s="1103"/>
      <c r="F106" s="1103"/>
      <c r="G106" s="1103"/>
      <c r="H106" s="1103"/>
      <c r="I106" s="1103"/>
      <c r="J106" s="1103"/>
      <c r="K106" s="1103"/>
      <c r="L106" s="1103"/>
      <c r="M106" s="1103"/>
    </row>
    <row r="107" spans="5:13" x14ac:dyDescent="0.2">
      <c r="E107" s="1103"/>
      <c r="F107" s="1103"/>
      <c r="G107" s="1103"/>
      <c r="H107" s="1103"/>
      <c r="I107" s="1103"/>
      <c r="J107" s="1103"/>
      <c r="K107" s="1103"/>
      <c r="L107" s="1103"/>
      <c r="M107" s="1103"/>
    </row>
    <row r="108" spans="5:13" x14ac:dyDescent="0.2">
      <c r="E108" s="1103"/>
      <c r="F108" s="1103"/>
      <c r="G108" s="1103"/>
      <c r="H108" s="1103"/>
      <c r="I108" s="1103"/>
      <c r="J108" s="1103"/>
      <c r="K108" s="1103"/>
      <c r="L108" s="1103"/>
      <c r="M108" s="1103"/>
    </row>
    <row r="109" spans="5:13" x14ac:dyDescent="0.2">
      <c r="E109" s="1103"/>
      <c r="F109" s="1103"/>
      <c r="G109" s="1103"/>
      <c r="H109" s="1103"/>
      <c r="I109" s="1103"/>
      <c r="J109" s="1103"/>
      <c r="K109" s="1103"/>
      <c r="L109" s="1103"/>
      <c r="M109" s="1103"/>
    </row>
    <row r="110" spans="5:13" x14ac:dyDescent="0.2">
      <c r="E110" s="1103"/>
      <c r="F110" s="1103"/>
      <c r="G110" s="1103"/>
      <c r="H110" s="1103"/>
      <c r="I110" s="1103"/>
      <c r="J110" s="1103"/>
      <c r="K110" s="1103"/>
      <c r="L110" s="1103"/>
      <c r="M110" s="1103"/>
    </row>
    <row r="111" spans="5:13" x14ac:dyDescent="0.2">
      <c r="E111" s="1103"/>
      <c r="F111" s="1103"/>
      <c r="G111" s="1103"/>
      <c r="H111" s="1103"/>
      <c r="I111" s="1103"/>
      <c r="J111" s="1103"/>
      <c r="K111" s="1103"/>
      <c r="L111" s="1103"/>
      <c r="M111" s="1103"/>
    </row>
    <row r="112" spans="5:13" x14ac:dyDescent="0.2">
      <c r="E112" s="1103"/>
      <c r="F112" s="1103"/>
      <c r="G112" s="1103"/>
      <c r="H112" s="1103"/>
      <c r="I112" s="1103"/>
      <c r="J112" s="1103"/>
      <c r="K112" s="1103"/>
      <c r="L112" s="1103"/>
      <c r="M112" s="1103"/>
    </row>
    <row r="113" spans="5:13" x14ac:dyDescent="0.2">
      <c r="E113" s="1103"/>
      <c r="F113" s="1103"/>
      <c r="G113" s="1103"/>
      <c r="H113" s="1103"/>
      <c r="I113" s="1103"/>
      <c r="J113" s="1103"/>
      <c r="K113" s="1103"/>
      <c r="L113" s="1103"/>
      <c r="M113" s="1103"/>
    </row>
    <row r="114" spans="5:13" x14ac:dyDescent="0.2">
      <c r="E114" s="1103"/>
      <c r="F114" s="1103"/>
      <c r="G114" s="1103"/>
      <c r="H114" s="1103"/>
      <c r="I114" s="1103"/>
      <c r="J114" s="1103"/>
      <c r="K114" s="1103"/>
      <c r="L114" s="1103"/>
      <c r="M114" s="1103"/>
    </row>
    <row r="115" spans="5:13" x14ac:dyDescent="0.2">
      <c r="E115" s="1103"/>
      <c r="F115" s="1103"/>
      <c r="G115" s="1103"/>
      <c r="H115" s="1103"/>
      <c r="I115" s="1103"/>
      <c r="J115" s="1103"/>
      <c r="K115" s="1103"/>
      <c r="L115" s="1103"/>
      <c r="M115" s="1103"/>
    </row>
    <row r="116" spans="5:13" x14ac:dyDescent="0.2">
      <c r="E116" s="1103"/>
      <c r="F116" s="1103"/>
      <c r="G116" s="1103"/>
      <c r="H116" s="1103"/>
      <c r="I116" s="1103"/>
      <c r="J116" s="1103"/>
      <c r="K116" s="1103"/>
      <c r="L116" s="1103"/>
      <c r="M116" s="1103"/>
    </row>
    <row r="117" spans="5:13" x14ac:dyDescent="0.2">
      <c r="E117" s="1103"/>
      <c r="F117" s="1103"/>
      <c r="G117" s="1103"/>
      <c r="H117" s="1103"/>
      <c r="I117" s="1103"/>
      <c r="J117" s="1103"/>
      <c r="K117" s="1103"/>
      <c r="L117" s="1103"/>
      <c r="M117" s="1103"/>
    </row>
    <row r="118" spans="5:13" x14ac:dyDescent="0.2">
      <c r="E118" s="1103"/>
      <c r="F118" s="1103"/>
      <c r="G118" s="1103"/>
      <c r="H118" s="1103"/>
      <c r="I118" s="1103"/>
      <c r="J118" s="1103"/>
      <c r="K118" s="1103"/>
      <c r="L118" s="1103"/>
      <c r="M118" s="1103"/>
    </row>
    <row r="119" spans="5:13" x14ac:dyDescent="0.2">
      <c r="E119" s="1103"/>
      <c r="F119" s="1103"/>
      <c r="G119" s="1103"/>
      <c r="H119" s="1103"/>
      <c r="I119" s="1103"/>
      <c r="J119" s="1103"/>
      <c r="K119" s="1103"/>
      <c r="L119" s="1103"/>
      <c r="M119" s="1103"/>
    </row>
    <row r="120" spans="5:13" x14ac:dyDescent="0.2">
      <c r="E120" s="1103"/>
      <c r="F120" s="1103"/>
      <c r="G120" s="1103"/>
      <c r="H120" s="1103"/>
      <c r="I120" s="1103"/>
      <c r="J120" s="1103"/>
      <c r="K120" s="1103"/>
      <c r="L120" s="1103"/>
      <c r="M120" s="1103"/>
    </row>
    <row r="121" spans="5:13" x14ac:dyDescent="0.2">
      <c r="E121" s="1103"/>
      <c r="F121" s="1103"/>
      <c r="G121" s="1103"/>
      <c r="H121" s="1103"/>
      <c r="I121" s="1103"/>
      <c r="J121" s="1103"/>
      <c r="K121" s="1103"/>
      <c r="L121" s="1103"/>
      <c r="M121" s="1103"/>
    </row>
    <row r="122" spans="5:13" x14ac:dyDescent="0.2">
      <c r="E122" s="1103"/>
      <c r="F122" s="1103"/>
      <c r="G122" s="1103"/>
      <c r="H122" s="1103"/>
      <c r="I122" s="1103"/>
      <c r="J122" s="1103"/>
      <c r="K122" s="1103"/>
      <c r="L122" s="1103"/>
      <c r="M122" s="1103"/>
    </row>
    <row r="123" spans="5:13" x14ac:dyDescent="0.2">
      <c r="E123" s="1103"/>
      <c r="F123" s="1103"/>
      <c r="G123" s="1103"/>
      <c r="H123" s="1103"/>
      <c r="I123" s="1103"/>
      <c r="J123" s="1103"/>
      <c r="K123" s="1103"/>
      <c r="L123" s="1103"/>
      <c r="M123" s="1103"/>
    </row>
    <row r="124" spans="5:13" x14ac:dyDescent="0.2">
      <c r="E124" s="1103"/>
      <c r="F124" s="1103"/>
      <c r="G124" s="1103"/>
      <c r="H124" s="1103"/>
      <c r="I124" s="1103"/>
      <c r="J124" s="1103"/>
      <c r="K124" s="1103"/>
      <c r="L124" s="1103"/>
      <c r="M124" s="1103"/>
    </row>
    <row r="125" spans="5:13" x14ac:dyDescent="0.2">
      <c r="E125" s="1103"/>
      <c r="F125" s="1103"/>
      <c r="G125" s="1103"/>
      <c r="H125" s="1103"/>
      <c r="I125" s="1103"/>
      <c r="J125" s="1103"/>
      <c r="K125" s="1103"/>
      <c r="L125" s="1103"/>
      <c r="M125" s="1103"/>
    </row>
    <row r="126" spans="5:13" x14ac:dyDescent="0.2">
      <c r="E126" s="1103"/>
      <c r="F126" s="1103"/>
      <c r="G126" s="1103"/>
      <c r="H126" s="1103"/>
      <c r="I126" s="1103"/>
      <c r="J126" s="1103"/>
      <c r="K126" s="1103"/>
      <c r="L126" s="1103"/>
      <c r="M126" s="1103"/>
    </row>
    <row r="127" spans="5:13" x14ac:dyDescent="0.2">
      <c r="E127" s="1103"/>
      <c r="F127" s="1103"/>
      <c r="G127" s="1103"/>
      <c r="H127" s="1103"/>
      <c r="I127" s="1103"/>
      <c r="J127" s="1103"/>
      <c r="K127" s="1103"/>
      <c r="L127" s="1103"/>
      <c r="M127" s="1103"/>
    </row>
  </sheetData>
  <mergeCells count="10">
    <mergeCell ref="G21:M21"/>
    <mergeCell ref="G30:M30"/>
    <mergeCell ref="G39:M39"/>
    <mergeCell ref="G51:M51"/>
    <mergeCell ref="B38:B39"/>
    <mergeCell ref="F2:M2"/>
    <mergeCell ref="F3:M3"/>
    <mergeCell ref="F4:M4"/>
    <mergeCell ref="G8:M8"/>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8"/>
      <c r="B1" s="1149" t="s">
        <v>639</v>
      </c>
      <c r="C1" s="1150"/>
      <c r="E1" s="538"/>
      <c r="F1" s="538"/>
      <c r="G1" s="538"/>
      <c r="H1" s="538"/>
      <c r="I1" s="538"/>
      <c r="J1" s="538"/>
      <c r="K1" s="538"/>
      <c r="L1" s="539"/>
    </row>
    <row r="2" spans="1:12" ht="18" customHeight="1" thickBot="1" x14ac:dyDescent="0.25">
      <c r="A2" s="722"/>
      <c r="B2" s="1173"/>
      <c r="C2" s="58"/>
      <c r="E2" s="1699" t="s">
        <v>92</v>
      </c>
      <c r="F2" s="1699"/>
      <c r="G2" s="1699"/>
      <c r="H2" s="1699"/>
      <c r="I2" s="1699"/>
      <c r="J2" s="1699"/>
      <c r="K2" s="1699"/>
      <c r="L2" s="1699"/>
    </row>
    <row r="3" spans="1:12" ht="18" customHeight="1" thickBot="1" x14ac:dyDescent="0.25">
      <c r="A3" s="722"/>
      <c r="B3" s="391" t="s">
        <v>87</v>
      </c>
      <c r="C3" s="58"/>
      <c r="E3" s="1700" t="s">
        <v>93</v>
      </c>
      <c r="F3" s="1700"/>
      <c r="G3" s="1700"/>
      <c r="H3" s="1700"/>
      <c r="I3" s="1700"/>
      <c r="J3" s="1700"/>
      <c r="K3" s="1700"/>
      <c r="L3" s="1700"/>
    </row>
    <row r="4" spans="1:12" ht="18" customHeight="1" x14ac:dyDescent="0.2">
      <c r="A4" s="722"/>
      <c r="B4" s="1359" t="str">
        <f>Title!$B$4</f>
        <v>R4</v>
      </c>
      <c r="C4" s="58"/>
      <c r="E4" s="1701" t="s">
        <v>106</v>
      </c>
      <c r="F4" s="1701"/>
      <c r="G4" s="1701"/>
      <c r="H4" s="1701"/>
      <c r="I4" s="1701"/>
      <c r="J4" s="1701"/>
      <c r="K4" s="1701"/>
      <c r="L4" s="1701"/>
    </row>
    <row r="5" spans="1:12" ht="18" customHeight="1" x14ac:dyDescent="0.2">
      <c r="A5" s="722"/>
      <c r="B5" s="1360"/>
      <c r="C5" s="58"/>
      <c r="E5" s="537"/>
      <c r="F5" s="990"/>
      <c r="G5" s="991"/>
      <c r="H5" s="992"/>
      <c r="I5" s="992"/>
      <c r="J5" s="992"/>
      <c r="K5" s="992"/>
      <c r="L5" s="993"/>
    </row>
    <row r="6" spans="1:12" ht="18" customHeight="1" thickBot="1" x14ac:dyDescent="0.25">
      <c r="A6" s="722"/>
      <c r="B6" s="1361"/>
      <c r="C6" s="58"/>
      <c r="E6" s="537"/>
      <c r="F6" s="990"/>
      <c r="G6" s="991"/>
      <c r="H6" s="992"/>
      <c r="I6" s="992"/>
      <c r="J6" s="992"/>
      <c r="K6" s="992"/>
      <c r="L6" s="993"/>
    </row>
    <row r="7" spans="1:12" ht="18" customHeight="1" thickBot="1" x14ac:dyDescent="0.25">
      <c r="A7" s="722"/>
      <c r="B7" s="59"/>
      <c r="C7" s="636"/>
    </row>
    <row r="8" spans="1:12" ht="18" customHeight="1" x14ac:dyDescent="0.2">
      <c r="A8" s="722"/>
      <c r="B8" s="570" t="s">
        <v>142</v>
      </c>
      <c r="C8" s="571"/>
    </row>
    <row r="9" spans="1:12" ht="18" customHeight="1" x14ac:dyDescent="0.2">
      <c r="A9" s="722"/>
      <c r="B9" s="836" t="s">
        <v>171</v>
      </c>
      <c r="C9" s="571"/>
    </row>
    <row r="10" spans="1:12" ht="18" customHeight="1" x14ac:dyDescent="0.2">
      <c r="A10" s="722"/>
      <c r="B10" s="837"/>
      <c r="C10" s="838"/>
    </row>
    <row r="11" spans="1:12" ht="18" customHeight="1" x14ac:dyDescent="0.2">
      <c r="A11" s="722"/>
      <c r="B11" s="839" t="s">
        <v>506</v>
      </c>
      <c r="C11" s="571"/>
    </row>
    <row r="12" spans="1:12" ht="18" customHeight="1" x14ac:dyDescent="0.2">
      <c r="A12" s="57"/>
      <c r="B12" s="840" t="s">
        <v>507</v>
      </c>
      <c r="C12" s="58"/>
    </row>
    <row r="13" spans="1:12" ht="18" customHeight="1" x14ac:dyDescent="0.2">
      <c r="A13" s="722"/>
      <c r="B13" s="841" t="s">
        <v>197</v>
      </c>
      <c r="C13" s="571"/>
    </row>
    <row r="14" spans="1:12" ht="18" customHeight="1" x14ac:dyDescent="0.2">
      <c r="A14" s="57"/>
      <c r="B14" s="842" t="s">
        <v>307</v>
      </c>
      <c r="C14" s="571"/>
    </row>
    <row r="15" spans="1:12" ht="18" customHeight="1" x14ac:dyDescent="0.2">
      <c r="A15" s="57"/>
      <c r="B15" s="577" t="s">
        <v>343</v>
      </c>
      <c r="C15" s="571"/>
    </row>
    <row r="16" spans="1:12" ht="18" customHeight="1" x14ac:dyDescent="0.2">
      <c r="A16" s="57"/>
      <c r="B16" s="578" t="s">
        <v>425</v>
      </c>
      <c r="C16" s="579"/>
    </row>
    <row r="17" spans="1:13" ht="18" customHeight="1" x14ac:dyDescent="0.2">
      <c r="A17" s="57"/>
      <c r="B17" s="59"/>
      <c r="C17" s="520"/>
    </row>
    <row r="18" spans="1:13" ht="18" customHeight="1" x14ac:dyDescent="0.2">
      <c r="A18" s="57"/>
      <c r="B18" s="59"/>
      <c r="C18" s="58"/>
    </row>
    <row r="19" spans="1:13" ht="18" customHeight="1" x14ac:dyDescent="0.2">
      <c r="A19" s="722"/>
      <c r="B19" s="1325" t="s">
        <v>508</v>
      </c>
      <c r="C19" s="571"/>
      <c r="E19" s="832"/>
      <c r="F19" s="832"/>
      <c r="G19" s="832"/>
      <c r="H19" s="832"/>
      <c r="I19" s="832"/>
      <c r="J19" s="832"/>
      <c r="K19" s="832"/>
      <c r="L19" s="832"/>
      <c r="M19" s="832"/>
    </row>
    <row r="20" spans="1:13" ht="18" customHeight="1" x14ac:dyDescent="0.2">
      <c r="A20" s="57"/>
      <c r="B20" s="840" t="s">
        <v>509</v>
      </c>
      <c r="C20" s="58"/>
      <c r="E20" s="832"/>
      <c r="F20" s="832"/>
      <c r="G20" s="832"/>
      <c r="H20" s="832"/>
      <c r="I20" s="832"/>
      <c r="J20" s="832"/>
      <c r="K20" s="832"/>
      <c r="L20" s="832"/>
      <c r="M20" s="832"/>
    </row>
    <row r="21" spans="1:13" ht="18" customHeight="1" x14ac:dyDescent="0.2">
      <c r="A21" s="722"/>
      <c r="B21" s="1326" t="s">
        <v>303</v>
      </c>
      <c r="C21" s="571"/>
      <c r="E21" s="832"/>
      <c r="F21" s="832"/>
      <c r="G21" s="832"/>
      <c r="H21" s="832"/>
      <c r="I21" s="832"/>
      <c r="J21" s="832"/>
      <c r="K21" s="832"/>
      <c r="L21" s="832"/>
      <c r="M21" s="832"/>
    </row>
    <row r="22" spans="1:13" ht="18" customHeight="1" x14ac:dyDescent="0.25">
      <c r="A22" s="57"/>
      <c r="B22" s="1327" t="s">
        <v>342</v>
      </c>
      <c r="C22" s="571"/>
      <c r="E22" s="832"/>
      <c r="F22" s="832"/>
      <c r="G22" s="832"/>
      <c r="H22" s="832"/>
      <c r="I22" s="832"/>
      <c r="J22" s="832"/>
      <c r="K22" s="832"/>
      <c r="L22" s="832"/>
      <c r="M22" s="832"/>
    </row>
    <row r="23" spans="1:13" ht="18" customHeight="1" x14ac:dyDescent="0.25">
      <c r="A23" s="57"/>
      <c r="B23" s="1328" t="s">
        <v>360</v>
      </c>
      <c r="C23" s="571"/>
      <c r="E23" s="832"/>
      <c r="F23" s="832"/>
      <c r="G23" s="832"/>
      <c r="H23" s="832"/>
      <c r="I23" s="832"/>
      <c r="J23" s="832"/>
      <c r="K23" s="832"/>
      <c r="L23" s="832"/>
      <c r="M23" s="832"/>
    </row>
    <row r="24" spans="1:13" ht="18" customHeight="1" x14ac:dyDescent="0.2">
      <c r="A24" s="57"/>
      <c r="B24" s="1329" t="s">
        <v>359</v>
      </c>
      <c r="C24" s="571"/>
      <c r="E24" s="832"/>
      <c r="F24" s="832"/>
      <c r="G24" s="832"/>
      <c r="H24" s="832"/>
      <c r="I24" s="832"/>
      <c r="J24" s="832"/>
      <c r="K24" s="832"/>
      <c r="L24" s="832"/>
      <c r="M24" s="832"/>
    </row>
    <row r="25" spans="1:13" ht="18" customHeight="1" x14ac:dyDescent="0.2">
      <c r="A25" s="57"/>
      <c r="B25" s="1330" t="s">
        <v>427</v>
      </c>
      <c r="C25" s="571"/>
      <c r="E25" s="832"/>
      <c r="F25" s="832"/>
      <c r="G25" s="832"/>
      <c r="H25" s="832"/>
      <c r="I25" s="832"/>
      <c r="J25" s="832"/>
      <c r="K25" s="832"/>
      <c r="L25" s="832"/>
      <c r="M25" s="832"/>
    </row>
    <row r="26" spans="1:13" ht="18" customHeight="1" x14ac:dyDescent="0.25">
      <c r="A26" s="57"/>
      <c r="B26" s="1331" t="s">
        <v>428</v>
      </c>
      <c r="C26" s="571"/>
      <c r="E26" s="832"/>
      <c r="F26" s="832"/>
      <c r="G26" s="832"/>
      <c r="H26" s="832"/>
      <c r="I26" s="832"/>
      <c r="J26" s="832"/>
      <c r="K26" s="832"/>
      <c r="L26" s="832"/>
      <c r="M26" s="832"/>
    </row>
    <row r="27" spans="1:13" ht="18" customHeight="1" x14ac:dyDescent="0.2">
      <c r="A27" s="57"/>
      <c r="B27" s="1332" t="s">
        <v>38</v>
      </c>
      <c r="C27" s="571"/>
      <c r="E27" s="832"/>
      <c r="F27" s="832"/>
      <c r="G27" s="832"/>
      <c r="H27" s="832"/>
      <c r="I27" s="832"/>
      <c r="J27" s="832"/>
      <c r="K27" s="832"/>
      <c r="L27" s="832"/>
      <c r="M27" s="832"/>
    </row>
    <row r="28" spans="1:13" ht="18" customHeight="1" x14ac:dyDescent="0.2">
      <c r="A28" s="57"/>
      <c r="B28" s="1333" t="s">
        <v>32</v>
      </c>
      <c r="C28" s="571"/>
      <c r="E28" s="832"/>
      <c r="F28" s="832"/>
      <c r="G28" s="832"/>
      <c r="H28" s="832"/>
      <c r="I28" s="832"/>
      <c r="J28" s="832"/>
      <c r="K28" s="832"/>
      <c r="L28" s="832"/>
      <c r="M28" s="832"/>
    </row>
    <row r="29" spans="1:13" ht="18" customHeight="1" x14ac:dyDescent="0.2">
      <c r="A29" s="57"/>
      <c r="B29" s="59"/>
      <c r="C29" s="58"/>
      <c r="E29" s="832"/>
      <c r="F29" s="832"/>
      <c r="G29" s="832"/>
      <c r="H29" s="832"/>
      <c r="I29" s="832"/>
      <c r="J29" s="832"/>
      <c r="K29" s="832"/>
      <c r="L29" s="832"/>
      <c r="M29" s="832"/>
    </row>
    <row r="30" spans="1:13" ht="18" customHeight="1" x14ac:dyDescent="0.2">
      <c r="A30" s="57"/>
      <c r="B30" s="59"/>
      <c r="C30" s="58"/>
      <c r="E30" s="832"/>
      <c r="F30" s="832"/>
      <c r="G30" s="832"/>
      <c r="H30" s="832"/>
      <c r="I30" s="832"/>
      <c r="J30" s="832"/>
      <c r="K30" s="832"/>
      <c r="L30" s="832"/>
      <c r="M30" s="832"/>
    </row>
    <row r="31" spans="1:13" ht="18" customHeight="1" x14ac:dyDescent="0.2">
      <c r="A31" s="57"/>
      <c r="B31" s="839" t="s">
        <v>510</v>
      </c>
      <c r="C31" s="58"/>
      <c r="E31" s="832"/>
      <c r="F31" s="832"/>
      <c r="G31" s="832"/>
      <c r="H31" s="832"/>
      <c r="I31" s="832"/>
      <c r="J31" s="832"/>
      <c r="K31" s="832"/>
      <c r="L31" s="832"/>
      <c r="M31" s="832"/>
    </row>
    <row r="32" spans="1:13" ht="18" customHeight="1" x14ac:dyDescent="0.2">
      <c r="A32" s="57"/>
      <c r="B32" s="840" t="s">
        <v>511</v>
      </c>
      <c r="C32" s="58"/>
      <c r="E32" s="832"/>
      <c r="F32" s="832"/>
      <c r="G32" s="832"/>
      <c r="H32" s="832"/>
      <c r="I32" s="832"/>
      <c r="J32" s="832"/>
      <c r="K32" s="832"/>
      <c r="L32" s="832"/>
      <c r="M32" s="832"/>
    </row>
    <row r="33" spans="1:13" ht="18" customHeight="1" x14ac:dyDescent="0.2">
      <c r="A33" s="722"/>
      <c r="B33" s="1098" t="s">
        <v>512</v>
      </c>
      <c r="C33" s="571"/>
      <c r="E33" s="832"/>
      <c r="F33" s="832"/>
      <c r="G33" s="832"/>
      <c r="H33" s="832"/>
      <c r="I33" s="832"/>
      <c r="J33" s="832"/>
      <c r="K33" s="832"/>
      <c r="L33" s="832"/>
      <c r="M33" s="832"/>
    </row>
    <row r="34" spans="1:13" ht="18" customHeight="1" x14ac:dyDescent="0.2">
      <c r="A34" s="57"/>
      <c r="B34" s="1097" t="s">
        <v>513</v>
      </c>
      <c r="C34" s="58"/>
      <c r="E34" s="832"/>
      <c r="F34" s="832"/>
      <c r="G34" s="832"/>
      <c r="H34" s="832"/>
      <c r="I34" s="832"/>
      <c r="J34" s="832"/>
      <c r="K34" s="832"/>
      <c r="L34" s="832"/>
      <c r="M34" s="832"/>
    </row>
    <row r="35" spans="1:13" ht="18" customHeight="1" x14ac:dyDescent="0.2">
      <c r="A35" s="57"/>
      <c r="B35" s="59"/>
      <c r="C35" s="571"/>
      <c r="E35" s="832"/>
      <c r="F35" s="832"/>
      <c r="G35" s="832"/>
      <c r="H35" s="832"/>
      <c r="I35" s="832"/>
      <c r="J35" s="832"/>
      <c r="K35" s="832"/>
      <c r="L35" s="832"/>
      <c r="M35" s="832"/>
    </row>
    <row r="36" spans="1:13" ht="18" customHeight="1" x14ac:dyDescent="0.2">
      <c r="A36" s="57"/>
      <c r="B36" s="59"/>
      <c r="C36" s="571"/>
      <c r="E36" s="832"/>
      <c r="F36" s="832"/>
      <c r="G36" s="832"/>
      <c r="H36" s="832"/>
      <c r="I36" s="832"/>
      <c r="J36" s="832"/>
      <c r="K36" s="832"/>
      <c r="L36" s="832"/>
      <c r="M36" s="832"/>
    </row>
    <row r="37" spans="1:13" ht="18" customHeight="1" x14ac:dyDescent="0.2">
      <c r="A37" s="59"/>
      <c r="B37" s="59"/>
      <c r="C37" s="59"/>
      <c r="E37" s="832"/>
      <c r="F37" s="832"/>
      <c r="G37" s="832"/>
      <c r="H37" s="832"/>
      <c r="I37" s="832"/>
      <c r="J37" s="832"/>
      <c r="K37" s="832"/>
      <c r="L37" s="832"/>
      <c r="M37" s="832"/>
    </row>
    <row r="38" spans="1:13" ht="18" customHeight="1" x14ac:dyDescent="0.2">
      <c r="A38" s="59"/>
      <c r="B38" s="1364" t="s">
        <v>640</v>
      </c>
      <c r="C38" s="59"/>
      <c r="E38" s="832"/>
      <c r="F38" s="832"/>
      <c r="G38" s="832"/>
      <c r="H38" s="832"/>
      <c r="I38" s="832"/>
      <c r="J38" s="832"/>
      <c r="K38" s="832"/>
      <c r="L38" s="832"/>
      <c r="M38" s="832"/>
    </row>
    <row r="39" spans="1:13" ht="18" customHeight="1" x14ac:dyDescent="0.2">
      <c r="A39" s="59"/>
      <c r="B39" s="1365"/>
      <c r="C39" s="59"/>
      <c r="E39" s="832"/>
      <c r="F39" s="832"/>
      <c r="G39" s="832"/>
      <c r="H39" s="832"/>
      <c r="I39" s="832"/>
      <c r="J39" s="832"/>
      <c r="K39" s="832"/>
      <c r="L39" s="832"/>
      <c r="M39" s="832"/>
    </row>
    <row r="40" spans="1:13" ht="18" customHeight="1" x14ac:dyDescent="0.2">
      <c r="A40" s="59"/>
      <c r="B40" s="1151" t="s">
        <v>620</v>
      </c>
      <c r="C40" s="59"/>
      <c r="E40" s="832"/>
      <c r="F40" s="832"/>
      <c r="G40" s="832"/>
      <c r="H40" s="832"/>
      <c r="I40" s="832"/>
      <c r="J40" s="832"/>
      <c r="K40" s="832"/>
      <c r="L40" s="832"/>
      <c r="M40" s="832"/>
    </row>
    <row r="41" spans="1:13" ht="18" customHeight="1" x14ac:dyDescent="0.2">
      <c r="A41" s="57"/>
      <c r="B41" s="843" t="s">
        <v>447</v>
      </c>
      <c r="C41" s="58"/>
      <c r="E41" s="832"/>
      <c r="F41" s="832"/>
      <c r="G41" s="832"/>
      <c r="H41" s="832"/>
      <c r="I41" s="832"/>
      <c r="J41" s="832"/>
      <c r="K41" s="832"/>
      <c r="L41" s="832"/>
      <c r="M41" s="832"/>
    </row>
    <row r="42" spans="1:13" ht="18" customHeight="1" thickBot="1" x14ac:dyDescent="0.25">
      <c r="A42" s="57"/>
      <c r="B42" s="59"/>
      <c r="C42" s="58"/>
      <c r="E42" s="832"/>
      <c r="F42" s="832"/>
      <c r="G42" s="832"/>
      <c r="H42" s="832"/>
      <c r="I42" s="832"/>
      <c r="J42" s="832"/>
      <c r="K42" s="832"/>
      <c r="L42" s="832"/>
      <c r="M42" s="832"/>
    </row>
    <row r="43" spans="1:13" ht="18" customHeight="1" x14ac:dyDescent="0.2">
      <c r="A43" s="57"/>
      <c r="B43" s="703" t="s">
        <v>365</v>
      </c>
      <c r="C43" s="580"/>
      <c r="E43" s="832"/>
      <c r="F43" s="832"/>
      <c r="G43" s="832"/>
      <c r="H43" s="832"/>
      <c r="I43" s="832"/>
      <c r="J43" s="832"/>
      <c r="K43" s="832"/>
      <c r="L43" s="832"/>
      <c r="M43" s="832"/>
    </row>
    <row r="44" spans="1:13" ht="18" customHeight="1" x14ac:dyDescent="0.2">
      <c r="A44" s="57"/>
      <c r="B44" s="704" t="s">
        <v>315</v>
      </c>
      <c r="C44" s="580"/>
      <c r="E44" s="832"/>
      <c r="F44" s="832"/>
      <c r="G44" s="832"/>
      <c r="H44" s="832"/>
      <c r="I44" s="832"/>
      <c r="J44" s="832"/>
      <c r="K44" s="832"/>
      <c r="L44" s="832"/>
      <c r="M44" s="832"/>
    </row>
    <row r="45" spans="1:13" ht="18" customHeight="1" x14ac:dyDescent="0.2">
      <c r="A45" s="57"/>
      <c r="B45" s="581" t="s">
        <v>293</v>
      </c>
      <c r="C45" s="580"/>
      <c r="E45" s="832"/>
      <c r="F45" s="832"/>
      <c r="G45" s="832"/>
      <c r="H45" s="832"/>
      <c r="I45" s="832"/>
      <c r="J45" s="832"/>
      <c r="K45" s="832"/>
      <c r="L45" s="832"/>
      <c r="M45" s="832"/>
    </row>
    <row r="46" spans="1:13" ht="18" customHeight="1" x14ac:dyDescent="0.2">
      <c r="A46" s="57"/>
      <c r="B46" s="582" t="s">
        <v>143</v>
      </c>
      <c r="C46" s="580"/>
      <c r="E46" s="832"/>
      <c r="F46" s="832"/>
      <c r="G46" s="832"/>
      <c r="H46" s="832"/>
      <c r="I46" s="832"/>
      <c r="J46" s="832"/>
      <c r="K46" s="832"/>
      <c r="L46" s="832"/>
      <c r="M46" s="832"/>
    </row>
    <row r="47" spans="1:13" ht="18" customHeight="1" x14ac:dyDescent="0.2">
      <c r="A47" s="57"/>
      <c r="B47" s="583" t="s">
        <v>144</v>
      </c>
      <c r="C47" s="580"/>
      <c r="E47" s="832"/>
      <c r="F47" s="832"/>
      <c r="G47" s="832"/>
      <c r="H47" s="832"/>
      <c r="I47" s="832"/>
      <c r="J47" s="832"/>
      <c r="K47" s="832"/>
      <c r="L47" s="832"/>
      <c r="M47" s="832"/>
    </row>
    <row r="48" spans="1:13" ht="18" customHeight="1" x14ac:dyDescent="0.2">
      <c r="A48" s="57"/>
      <c r="B48" s="584" t="s">
        <v>141</v>
      </c>
      <c r="C48" s="580"/>
      <c r="E48" s="832"/>
      <c r="F48" s="832"/>
      <c r="G48" s="832"/>
      <c r="H48" s="832"/>
      <c r="I48" s="832"/>
      <c r="J48" s="832"/>
      <c r="K48" s="832"/>
      <c r="L48" s="832"/>
      <c r="M48" s="832"/>
    </row>
    <row r="49" spans="1:13" ht="18" customHeight="1" x14ac:dyDescent="0.2">
      <c r="A49" s="57"/>
      <c r="B49" s="585" t="s">
        <v>311</v>
      </c>
      <c r="C49" s="580"/>
      <c r="E49" s="832"/>
      <c r="F49" s="832"/>
      <c r="G49" s="832"/>
      <c r="H49" s="832"/>
      <c r="I49" s="832"/>
      <c r="J49" s="832"/>
      <c r="K49" s="832"/>
      <c r="L49" s="832"/>
      <c r="M49" s="832"/>
    </row>
    <row r="50" spans="1:13" ht="18" customHeight="1" x14ac:dyDescent="0.2">
      <c r="A50" s="57"/>
      <c r="B50" s="585" t="s">
        <v>312</v>
      </c>
      <c r="C50" s="580"/>
      <c r="E50" s="832"/>
      <c r="F50" s="832"/>
      <c r="G50" s="832"/>
      <c r="H50" s="832"/>
      <c r="I50" s="832"/>
      <c r="J50" s="832"/>
      <c r="K50" s="832"/>
      <c r="L50" s="832"/>
      <c r="M50" s="832"/>
    </row>
    <row r="51" spans="1:13" ht="18" customHeight="1" x14ac:dyDescent="0.2">
      <c r="A51" s="57"/>
      <c r="B51" s="585" t="s">
        <v>175</v>
      </c>
      <c r="C51" s="580"/>
      <c r="E51" s="832"/>
      <c r="F51" s="832"/>
      <c r="G51" s="832"/>
      <c r="H51" s="832"/>
      <c r="I51" s="832"/>
      <c r="J51" s="832"/>
      <c r="K51" s="832"/>
      <c r="L51" s="832"/>
      <c r="M51" s="832"/>
    </row>
    <row r="52" spans="1:13" ht="18" customHeight="1" x14ac:dyDescent="0.2">
      <c r="A52" s="57"/>
      <c r="B52" s="585" t="s">
        <v>317</v>
      </c>
      <c r="C52" s="580"/>
      <c r="E52" s="832"/>
      <c r="F52" s="832"/>
      <c r="G52" s="832"/>
      <c r="H52" s="832"/>
      <c r="I52" s="832"/>
      <c r="J52" s="832"/>
      <c r="K52" s="832"/>
      <c r="L52" s="832"/>
      <c r="M52" s="832"/>
    </row>
    <row r="53" spans="1:13" ht="18" customHeight="1" x14ac:dyDescent="0.2">
      <c r="A53" s="57"/>
      <c r="B53" s="585" t="s">
        <v>313</v>
      </c>
      <c r="C53" s="580"/>
      <c r="E53" s="832"/>
      <c r="F53" s="832"/>
      <c r="G53" s="832"/>
      <c r="H53" s="832"/>
      <c r="I53" s="832"/>
      <c r="J53" s="832"/>
      <c r="K53" s="832"/>
      <c r="L53" s="832"/>
      <c r="M53" s="832"/>
    </row>
    <row r="54" spans="1:13" ht="18" customHeight="1" x14ac:dyDescent="0.2">
      <c r="A54" s="57"/>
      <c r="B54" s="585" t="s">
        <v>174</v>
      </c>
      <c r="C54" s="580"/>
      <c r="E54" s="832"/>
      <c r="F54" s="832"/>
      <c r="G54" s="832"/>
      <c r="H54" s="832"/>
      <c r="I54" s="832"/>
      <c r="J54" s="832"/>
      <c r="K54" s="832"/>
      <c r="L54" s="832"/>
      <c r="M54" s="832"/>
    </row>
    <row r="55" spans="1:13" ht="18" customHeight="1" x14ac:dyDescent="0.2">
      <c r="A55" s="57"/>
      <c r="B55" s="585" t="s">
        <v>314</v>
      </c>
      <c r="C55" s="580"/>
      <c r="E55" s="832"/>
      <c r="F55" s="832"/>
      <c r="G55" s="832"/>
      <c r="H55" s="832"/>
      <c r="I55" s="832"/>
      <c r="J55" s="832"/>
      <c r="K55" s="832"/>
      <c r="L55" s="832"/>
      <c r="M55" s="832"/>
    </row>
    <row r="56" spans="1:13" ht="18" customHeight="1" x14ac:dyDescent="0.2">
      <c r="A56" s="57"/>
      <c r="B56" s="846" t="s">
        <v>145</v>
      </c>
      <c r="C56" s="580"/>
      <c r="E56" s="832"/>
      <c r="F56" s="832"/>
      <c r="G56" s="832"/>
      <c r="H56" s="832"/>
      <c r="I56" s="832"/>
      <c r="J56" s="832"/>
      <c r="K56" s="832"/>
      <c r="L56" s="832"/>
      <c r="M56" s="832"/>
    </row>
    <row r="57" spans="1:13" ht="18" customHeight="1" x14ac:dyDescent="0.2">
      <c r="A57" s="57"/>
      <c r="B57" s="59"/>
      <c r="C57" s="58"/>
      <c r="E57" s="832"/>
      <c r="F57" s="832"/>
      <c r="G57" s="832"/>
      <c r="H57" s="832"/>
      <c r="I57" s="832"/>
      <c r="J57" s="832"/>
      <c r="K57" s="832"/>
      <c r="L57" s="832"/>
      <c r="M57" s="832"/>
    </row>
    <row r="58" spans="1:13" ht="18" customHeight="1" x14ac:dyDescent="0.2">
      <c r="A58" s="1148"/>
      <c r="B58" s="1149" t="s">
        <v>639</v>
      </c>
      <c r="C58" s="1150"/>
      <c r="E58" s="832"/>
      <c r="F58" s="832"/>
      <c r="G58" s="832"/>
      <c r="H58" s="832"/>
      <c r="I58" s="832"/>
      <c r="J58" s="832"/>
      <c r="K58" s="832"/>
      <c r="L58" s="832"/>
      <c r="M58" s="832"/>
    </row>
    <row r="59" spans="1:13" ht="18" customHeight="1" x14ac:dyDescent="0.2">
      <c r="A59" s="1109"/>
      <c r="B59" s="1109"/>
      <c r="C59" s="1109"/>
      <c r="E59" s="832"/>
      <c r="F59" s="832"/>
      <c r="G59" s="832"/>
      <c r="H59" s="832"/>
      <c r="I59" s="832"/>
      <c r="J59" s="832"/>
      <c r="K59" s="832"/>
      <c r="L59" s="832"/>
      <c r="M59" s="832"/>
    </row>
    <row r="60" spans="1:13" ht="18" customHeight="1" x14ac:dyDescent="0.2">
      <c r="A60" s="1109"/>
      <c r="B60" s="1109"/>
      <c r="C60" s="1109"/>
      <c r="E60" s="832"/>
      <c r="F60" s="832"/>
      <c r="G60" s="832"/>
      <c r="H60" s="832"/>
      <c r="I60" s="832"/>
      <c r="J60" s="832"/>
      <c r="K60" s="832"/>
      <c r="L60" s="832"/>
      <c r="M60" s="832"/>
    </row>
    <row r="61" spans="1:13" ht="18" customHeight="1" x14ac:dyDescent="0.2">
      <c r="A61" s="1109"/>
      <c r="B61" s="1109"/>
      <c r="C61" s="1109"/>
      <c r="E61" s="832"/>
      <c r="F61" s="832"/>
      <c r="G61" s="832"/>
      <c r="H61" s="832"/>
      <c r="I61" s="832"/>
      <c r="J61" s="832"/>
      <c r="K61" s="832"/>
      <c r="L61" s="832"/>
      <c r="M61" s="832"/>
    </row>
    <row r="62" spans="1:13" ht="18" customHeight="1" x14ac:dyDescent="0.2">
      <c r="A62" s="1109"/>
      <c r="B62" s="1109"/>
      <c r="C62" s="1109"/>
      <c r="E62" s="832"/>
      <c r="F62" s="832"/>
      <c r="G62" s="832"/>
      <c r="H62" s="832"/>
      <c r="I62" s="832"/>
      <c r="J62" s="832"/>
      <c r="K62" s="832"/>
      <c r="L62" s="832"/>
      <c r="M62" s="832"/>
    </row>
    <row r="63" spans="1:13" ht="18" customHeight="1" x14ac:dyDescent="0.2">
      <c r="A63" s="1109"/>
      <c r="B63" s="1109"/>
      <c r="C63" s="1109"/>
    </row>
    <row r="64" spans="1:13" ht="18" customHeight="1" x14ac:dyDescent="0.2">
      <c r="A64" s="1109"/>
      <c r="B64" s="1109"/>
      <c r="C64" s="1109"/>
    </row>
    <row r="65" spans="1:3" ht="18" customHeight="1" x14ac:dyDescent="0.2">
      <c r="A65" s="1109"/>
      <c r="B65" s="1109"/>
      <c r="C65" s="1109"/>
    </row>
    <row r="66" spans="1:3" ht="18" customHeight="1" x14ac:dyDescent="0.2">
      <c r="A66" s="1109"/>
      <c r="B66" s="1109"/>
      <c r="C66" s="1109"/>
    </row>
    <row r="67" spans="1:3" ht="18" customHeight="1" x14ac:dyDescent="0.2">
      <c r="A67" s="1109"/>
      <c r="B67" s="1109"/>
      <c r="C67" s="1109"/>
    </row>
    <row r="68" spans="1:3" ht="18" customHeight="1" x14ac:dyDescent="0.2">
      <c r="A68" s="1109"/>
      <c r="B68" s="1109"/>
      <c r="C68" s="1109"/>
    </row>
    <row r="69" spans="1:3" ht="18" customHeight="1" x14ac:dyDescent="0.2">
      <c r="A69" s="1109"/>
      <c r="B69" s="1109"/>
      <c r="C69" s="1109"/>
    </row>
    <row r="70" spans="1:3" ht="18" customHeight="1" x14ac:dyDescent="0.2">
      <c r="A70" s="1109"/>
      <c r="B70" s="1109"/>
      <c r="C70" s="1109"/>
    </row>
    <row r="71" spans="1:3" ht="18" customHeight="1" x14ac:dyDescent="0.2">
      <c r="A71" s="1109"/>
      <c r="B71" s="1109"/>
      <c r="C71" s="1109"/>
    </row>
    <row r="72" spans="1:3" ht="18" customHeight="1" x14ac:dyDescent="0.2">
      <c r="A72" s="1109"/>
      <c r="B72" s="1109"/>
      <c r="C72" s="1109"/>
    </row>
    <row r="73" spans="1:3" ht="18" customHeight="1" x14ac:dyDescent="0.2">
      <c r="A73" s="1109"/>
      <c r="B73" s="1109"/>
      <c r="C73" s="1109"/>
    </row>
    <row r="74" spans="1:3" ht="18" customHeight="1" x14ac:dyDescent="0.2">
      <c r="A74" s="1109"/>
      <c r="B74" s="1109"/>
      <c r="C74" s="1109"/>
    </row>
    <row r="75" spans="1:3" ht="18" customHeight="1" x14ac:dyDescent="0.2">
      <c r="A75" s="1109"/>
      <c r="B75" s="1109"/>
      <c r="C75" s="1109"/>
    </row>
    <row r="76" spans="1:3" ht="18" customHeight="1" x14ac:dyDescent="0.2">
      <c r="A76" s="1109"/>
      <c r="B76" s="1109"/>
      <c r="C76" s="1109"/>
    </row>
    <row r="77" spans="1:3" ht="18" customHeight="1" x14ac:dyDescent="0.2">
      <c r="A77" s="832"/>
      <c r="B77" s="832"/>
      <c r="C77" s="832"/>
    </row>
    <row r="78" spans="1:3" ht="18" customHeight="1" x14ac:dyDescent="0.2">
      <c r="A78" s="832"/>
      <c r="B78" s="832"/>
      <c r="C78" s="832"/>
    </row>
    <row r="79" spans="1:3" ht="18" customHeight="1" x14ac:dyDescent="0.2">
      <c r="A79" s="832"/>
      <c r="B79" s="832"/>
      <c r="C79" s="832"/>
    </row>
    <row r="80" spans="1:3" ht="18" customHeight="1" x14ac:dyDescent="0.2">
      <c r="A80" s="832"/>
      <c r="B80" s="832"/>
      <c r="C80" s="832"/>
    </row>
    <row r="81" spans="1:3" ht="18" customHeight="1" x14ac:dyDescent="0.2">
      <c r="A81" s="832"/>
      <c r="B81" s="832"/>
      <c r="C81" s="832"/>
    </row>
    <row r="82" spans="1:3" ht="18" customHeight="1" x14ac:dyDescent="0.2">
      <c r="A82" s="832"/>
      <c r="B82" s="832"/>
      <c r="C82" s="832"/>
    </row>
    <row r="83" spans="1:3" ht="18" customHeight="1" x14ac:dyDescent="0.2">
      <c r="A83" s="832"/>
      <c r="B83" s="832"/>
      <c r="C83" s="832"/>
    </row>
    <row r="84" spans="1:3" ht="18" customHeight="1" x14ac:dyDescent="0.2">
      <c r="A84" s="832"/>
      <c r="B84" s="832"/>
      <c r="C84" s="832"/>
    </row>
    <row r="85" spans="1:3" ht="18" customHeight="1" x14ac:dyDescent="0.2">
      <c r="A85" s="832"/>
      <c r="B85" s="832"/>
      <c r="C85" s="832"/>
    </row>
    <row r="86" spans="1:3" ht="18" customHeight="1" x14ac:dyDescent="0.2">
      <c r="A86" s="832"/>
      <c r="B86" s="832"/>
      <c r="C86" s="832"/>
    </row>
    <row r="87" spans="1:3" ht="18" customHeight="1" x14ac:dyDescent="0.2">
      <c r="A87" s="832"/>
      <c r="B87" s="832"/>
      <c r="C87" s="832"/>
    </row>
    <row r="88" spans="1:3" ht="18" customHeight="1" x14ac:dyDescent="0.2">
      <c r="A88" s="832"/>
      <c r="B88" s="832"/>
      <c r="C88" s="832"/>
    </row>
    <row r="89" spans="1:3" ht="18"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8"/>
      <c r="B1" s="1149" t="s">
        <v>639</v>
      </c>
      <c r="C1" s="1150"/>
      <c r="E1" s="540"/>
      <c r="F1" s="540"/>
      <c r="G1" s="540"/>
      <c r="H1" s="540"/>
      <c r="I1" s="540"/>
      <c r="J1" s="540"/>
      <c r="K1" s="540"/>
      <c r="L1" s="540"/>
      <c r="M1" s="541"/>
    </row>
    <row r="2" spans="1:13" ht="18.75" thickBot="1" x14ac:dyDescent="0.25">
      <c r="A2" s="722"/>
      <c r="B2" s="1173"/>
      <c r="C2" s="58"/>
      <c r="E2" s="542"/>
      <c r="F2" s="1702" t="s">
        <v>94</v>
      </c>
      <c r="G2" s="1702"/>
      <c r="H2" s="1702"/>
      <c r="I2" s="1702"/>
      <c r="J2" s="1702"/>
      <c r="K2" s="1702"/>
      <c r="L2" s="1702"/>
      <c r="M2" s="1702"/>
    </row>
    <row r="3" spans="1:13" ht="18.75" thickBot="1" x14ac:dyDescent="0.25">
      <c r="A3" s="722"/>
      <c r="B3" s="391" t="s">
        <v>87</v>
      </c>
      <c r="C3" s="58"/>
      <c r="E3" s="543"/>
      <c r="F3" s="1703" t="s">
        <v>95</v>
      </c>
      <c r="G3" s="1703"/>
      <c r="H3" s="1703"/>
      <c r="I3" s="1703"/>
      <c r="J3" s="1703"/>
      <c r="K3" s="1703"/>
      <c r="L3" s="1703"/>
      <c r="M3" s="1703"/>
    </row>
    <row r="4" spans="1:13" ht="15.75" customHeight="1" x14ac:dyDescent="0.2">
      <c r="A4" s="722"/>
      <c r="B4" s="1359" t="str">
        <f>Title!$B$4</f>
        <v>R4</v>
      </c>
      <c r="C4" s="58"/>
      <c r="E4" s="544"/>
      <c r="F4" s="1704" t="s">
        <v>537</v>
      </c>
      <c r="G4" s="1704"/>
      <c r="H4" s="1704"/>
      <c r="I4" s="1704"/>
      <c r="J4" s="1704"/>
      <c r="K4" s="1704"/>
      <c r="L4" s="1704"/>
      <c r="M4" s="1704"/>
    </row>
    <row r="5" spans="1:13" ht="15.75" x14ac:dyDescent="0.2">
      <c r="A5" s="722"/>
      <c r="B5" s="1360"/>
      <c r="C5" s="58"/>
      <c r="E5" s="448"/>
      <c r="F5" s="989" t="s">
        <v>6</v>
      </c>
      <c r="G5" s="449" t="s">
        <v>714</v>
      </c>
      <c r="H5" s="907"/>
      <c r="I5" s="908"/>
      <c r="J5" s="908"/>
      <c r="K5" s="908"/>
      <c r="L5" s="908"/>
      <c r="M5" s="415"/>
    </row>
    <row r="6" spans="1:13" ht="18.75" customHeight="1" thickBot="1" x14ac:dyDescent="0.25">
      <c r="A6" s="722"/>
      <c r="B6" s="1361"/>
      <c r="C6" s="58"/>
      <c r="E6" s="448"/>
      <c r="F6" s="989" t="s">
        <v>6</v>
      </c>
      <c r="G6" s="449" t="s">
        <v>478</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698" t="s">
        <v>715</v>
      </c>
      <c r="H8" s="1698"/>
      <c r="I8" s="1698"/>
      <c r="J8" s="1698"/>
      <c r="K8" s="1698"/>
      <c r="L8" s="1698"/>
      <c r="M8" s="1698"/>
    </row>
    <row r="9" spans="1:13" ht="18" x14ac:dyDescent="0.2">
      <c r="A9" s="722"/>
      <c r="B9" s="836" t="s">
        <v>171</v>
      </c>
      <c r="C9" s="571"/>
      <c r="E9" s="795"/>
      <c r="F9" s="795"/>
      <c r="G9" s="455"/>
      <c r="H9" s="455"/>
      <c r="I9" s="455"/>
      <c r="J9" s="455"/>
      <c r="K9" s="455"/>
      <c r="L9" s="455"/>
      <c r="M9" s="456" t="s">
        <v>536</v>
      </c>
    </row>
    <row r="10" spans="1:13" ht="25.5" customHeight="1" x14ac:dyDescent="0.2">
      <c r="A10" s="722"/>
      <c r="B10" s="837"/>
      <c r="C10" s="838"/>
      <c r="E10" s="1213"/>
      <c r="F10" s="876"/>
      <c r="G10" s="1081">
        <v>1</v>
      </c>
      <c r="H10" s="1081" t="s">
        <v>66</v>
      </c>
      <c r="I10" s="1082" t="s">
        <v>716</v>
      </c>
      <c r="J10" s="1182" t="s">
        <v>215</v>
      </c>
      <c r="K10" s="760" t="s">
        <v>4</v>
      </c>
      <c r="L10" s="1083">
        <v>120</v>
      </c>
      <c r="M10" s="1084">
        <v>0.375</v>
      </c>
    </row>
    <row r="11" spans="1:13" ht="15.75" x14ac:dyDescent="0.2">
      <c r="A11" s="722"/>
      <c r="B11" s="839" t="s">
        <v>506</v>
      </c>
      <c r="C11" s="571"/>
      <c r="E11" s="795"/>
      <c r="F11" s="1078"/>
      <c r="G11" s="1079">
        <f t="shared" ref="G11" si="0">G10+1</f>
        <v>2</v>
      </c>
      <c r="H11" s="1085" t="s">
        <v>79</v>
      </c>
      <c r="I11" s="801" t="s">
        <v>379</v>
      </c>
      <c r="J11" s="460" t="s">
        <v>215</v>
      </c>
      <c r="K11" s="458" t="s">
        <v>4</v>
      </c>
      <c r="L11" s="459">
        <v>0</v>
      </c>
      <c r="M11" s="1080">
        <f>M10+TIME(0,L10,)</f>
        <v>0.45833333333333331</v>
      </c>
    </row>
    <row r="12" spans="1:13" ht="15.75" x14ac:dyDescent="0.2">
      <c r="A12" s="57"/>
      <c r="B12" s="840" t="s">
        <v>507</v>
      </c>
      <c r="C12" s="58"/>
      <c r="E12" s="1213"/>
      <c r="F12" s="876"/>
      <c r="G12" s="1081"/>
      <c r="H12" s="1081"/>
      <c r="I12" s="1086"/>
      <c r="J12" s="1182"/>
      <c r="K12" s="760"/>
      <c r="L12" s="1083"/>
      <c r="M12" s="1084"/>
    </row>
    <row r="13" spans="1:13" ht="15.75" x14ac:dyDescent="0.2">
      <c r="A13" s="722"/>
      <c r="B13" s="841" t="s">
        <v>197</v>
      </c>
      <c r="C13" s="571"/>
      <c r="E13" s="443"/>
      <c r="F13" s="443"/>
      <c r="G13" s="450"/>
      <c r="H13" s="451"/>
      <c r="I13" s="452"/>
      <c r="J13" s="451"/>
      <c r="K13" s="451"/>
      <c r="L13" s="453"/>
      <c r="M13" s="454"/>
    </row>
    <row r="14" spans="1:13" ht="18" x14ac:dyDescent="0.2">
      <c r="A14" s="57"/>
      <c r="B14" s="842" t="s">
        <v>307</v>
      </c>
      <c r="C14" s="571"/>
      <c r="E14" s="443"/>
      <c r="F14" s="443"/>
      <c r="G14" s="1698" t="s">
        <v>717</v>
      </c>
      <c r="H14" s="1698"/>
      <c r="I14" s="1698"/>
      <c r="J14" s="1698"/>
      <c r="K14" s="1698"/>
      <c r="L14" s="1698"/>
      <c r="M14" s="1698"/>
    </row>
    <row r="15" spans="1:13" ht="18" x14ac:dyDescent="0.2">
      <c r="A15" s="57"/>
      <c r="B15" s="577" t="s">
        <v>343</v>
      </c>
      <c r="C15" s="571"/>
      <c r="E15" s="795"/>
      <c r="F15" s="795"/>
      <c r="G15" s="455"/>
      <c r="H15" s="455"/>
      <c r="I15" s="455"/>
      <c r="J15" s="455"/>
      <c r="K15" s="455"/>
      <c r="L15" s="455"/>
      <c r="M15" s="456"/>
    </row>
    <row r="16" spans="1:13" ht="15.75" x14ac:dyDescent="0.2">
      <c r="A16" s="57"/>
      <c r="B16" s="578" t="s">
        <v>425</v>
      </c>
      <c r="C16" s="579"/>
      <c r="E16" s="1213"/>
      <c r="F16" s="1213"/>
      <c r="G16" s="1015">
        <v>3</v>
      </c>
      <c r="H16" s="1182" t="s">
        <v>0</v>
      </c>
      <c r="I16" s="761" t="s">
        <v>148</v>
      </c>
      <c r="J16" s="1182" t="s">
        <v>215</v>
      </c>
      <c r="K16" s="1182" t="s">
        <v>1</v>
      </c>
      <c r="L16" s="760">
        <v>0</v>
      </c>
      <c r="M16" s="1184">
        <v>0.5625</v>
      </c>
    </row>
    <row r="17" spans="1:13" ht="15.75" x14ac:dyDescent="0.2">
      <c r="A17" s="57"/>
      <c r="B17" s="59"/>
      <c r="C17" s="520"/>
      <c r="E17" s="795"/>
      <c r="F17" s="795"/>
      <c r="G17" s="801">
        <f t="shared" ref="G17:G26" si="1">G16+1</f>
        <v>4</v>
      </c>
      <c r="H17" s="458" t="s">
        <v>0</v>
      </c>
      <c r="I17" s="493" t="s">
        <v>403</v>
      </c>
      <c r="J17" s="458" t="s">
        <v>215</v>
      </c>
      <c r="K17" s="458" t="s">
        <v>1</v>
      </c>
      <c r="L17" s="459">
        <v>5</v>
      </c>
      <c r="M17" s="797">
        <f t="shared" ref="M17:M26" si="2">M16+TIME(0,L16,)</f>
        <v>0.5625</v>
      </c>
    </row>
    <row r="18" spans="1:13" ht="18" customHeight="1" x14ac:dyDescent="0.2">
      <c r="A18" s="57"/>
      <c r="B18" s="59"/>
      <c r="C18" s="58"/>
      <c r="E18" s="1213"/>
      <c r="F18" s="1213"/>
      <c r="G18" s="799">
        <f t="shared" si="1"/>
        <v>5</v>
      </c>
      <c r="H18" s="1196" t="s">
        <v>2</v>
      </c>
      <c r="I18" s="761" t="s">
        <v>3</v>
      </c>
      <c r="J18" s="1182" t="s">
        <v>215</v>
      </c>
      <c r="K18" s="760" t="s">
        <v>4</v>
      </c>
      <c r="L18" s="760">
        <v>5</v>
      </c>
      <c r="M18" s="1184">
        <f t="shared" si="2"/>
        <v>0.56597222222222221</v>
      </c>
    </row>
    <row r="19" spans="1:13" ht="15.75" x14ac:dyDescent="0.2">
      <c r="A19" s="722"/>
      <c r="B19" s="1325" t="s">
        <v>508</v>
      </c>
      <c r="C19" s="571"/>
      <c r="E19" s="795"/>
      <c r="F19" s="795"/>
      <c r="G19" s="801">
        <f t="shared" si="1"/>
        <v>6</v>
      </c>
      <c r="H19" s="458" t="s">
        <v>5</v>
      </c>
      <c r="I19" s="493" t="s">
        <v>718</v>
      </c>
      <c r="J19" s="460" t="s">
        <v>215</v>
      </c>
      <c r="K19" s="458" t="s">
        <v>4</v>
      </c>
      <c r="L19" s="459">
        <v>10</v>
      </c>
      <c r="M19" s="797">
        <f t="shared" si="2"/>
        <v>0.56944444444444442</v>
      </c>
    </row>
    <row r="20" spans="1:13" ht="18" customHeight="1" x14ac:dyDescent="0.2">
      <c r="A20" s="57"/>
      <c r="B20" s="840" t="s">
        <v>509</v>
      </c>
      <c r="C20" s="58"/>
      <c r="E20" s="1213"/>
      <c r="F20" s="1213"/>
      <c r="G20" s="799">
        <f t="shared" si="1"/>
        <v>7</v>
      </c>
      <c r="H20" s="1196" t="s">
        <v>66</v>
      </c>
      <c r="I20" s="1015" t="s">
        <v>48</v>
      </c>
      <c r="J20" s="1182" t="s">
        <v>215</v>
      </c>
      <c r="K20" s="760" t="s">
        <v>4</v>
      </c>
      <c r="L20" s="760">
        <v>10</v>
      </c>
      <c r="M20" s="1184">
        <f t="shared" si="2"/>
        <v>0.57638888888888884</v>
      </c>
    </row>
    <row r="21" spans="1:13" ht="15.75" x14ac:dyDescent="0.2">
      <c r="A21" s="722"/>
      <c r="B21" s="1326" t="s">
        <v>303</v>
      </c>
      <c r="C21" s="571"/>
      <c r="E21" s="795"/>
      <c r="F21" s="1078"/>
      <c r="G21" s="1079">
        <f t="shared" si="1"/>
        <v>8</v>
      </c>
      <c r="H21" s="1079" t="s">
        <v>66</v>
      </c>
      <c r="I21" s="801" t="s">
        <v>479</v>
      </c>
      <c r="J21" s="460" t="s">
        <v>215</v>
      </c>
      <c r="K21" s="458" t="s">
        <v>4</v>
      </c>
      <c r="L21" s="459">
        <v>5</v>
      </c>
      <c r="M21" s="1080">
        <f t="shared" si="2"/>
        <v>0.58333333333333326</v>
      </c>
    </row>
    <row r="22" spans="1:13" ht="18" customHeight="1" x14ac:dyDescent="0.25">
      <c r="A22" s="57"/>
      <c r="B22" s="1327" t="s">
        <v>342</v>
      </c>
      <c r="C22" s="571"/>
      <c r="E22" s="1213"/>
      <c r="F22" s="1213"/>
      <c r="G22" s="799">
        <f t="shared" si="1"/>
        <v>9</v>
      </c>
      <c r="H22" s="1196" t="s">
        <v>5</v>
      </c>
      <c r="I22" s="1015" t="s">
        <v>719</v>
      </c>
      <c r="J22" s="1182" t="s">
        <v>215</v>
      </c>
      <c r="K22" s="760" t="s">
        <v>4</v>
      </c>
      <c r="L22" s="760">
        <v>10</v>
      </c>
      <c r="M22" s="1184">
        <f t="shared" si="2"/>
        <v>0.58680555555555547</v>
      </c>
    </row>
    <row r="23" spans="1:13" ht="15.75" x14ac:dyDescent="0.25">
      <c r="A23" s="57"/>
      <c r="B23" s="1328" t="s">
        <v>360</v>
      </c>
      <c r="C23" s="571"/>
      <c r="E23" s="795"/>
      <c r="F23" s="1078"/>
      <c r="G23" s="1079">
        <f t="shared" si="1"/>
        <v>10</v>
      </c>
      <c r="H23" s="1079" t="s">
        <v>5</v>
      </c>
      <c r="I23" s="801" t="s">
        <v>720</v>
      </c>
      <c r="J23" s="460" t="s">
        <v>215</v>
      </c>
      <c r="K23" s="458" t="s">
        <v>4</v>
      </c>
      <c r="L23" s="459">
        <v>10</v>
      </c>
      <c r="M23" s="1080">
        <f t="shared" si="2"/>
        <v>0.59374999999999989</v>
      </c>
    </row>
    <row r="24" spans="1:13" ht="15.75" x14ac:dyDescent="0.2">
      <c r="A24" s="57"/>
      <c r="B24" s="1329" t="s">
        <v>359</v>
      </c>
      <c r="C24" s="571"/>
      <c r="E24" s="982"/>
      <c r="F24" s="982"/>
      <c r="G24" s="855">
        <f t="shared" si="1"/>
        <v>11</v>
      </c>
      <c r="H24" s="855" t="s">
        <v>66</v>
      </c>
      <c r="I24" s="735" t="s">
        <v>721</v>
      </c>
      <c r="J24" s="1209" t="s">
        <v>215</v>
      </c>
      <c r="K24" s="1194" t="s">
        <v>4</v>
      </c>
      <c r="L24" s="999">
        <v>10</v>
      </c>
      <c r="M24" s="1197">
        <f t="shared" si="2"/>
        <v>0.60069444444444431</v>
      </c>
    </row>
    <row r="25" spans="1:13" ht="15.75" x14ac:dyDescent="0.2">
      <c r="A25" s="57"/>
      <c r="B25" s="1330" t="s">
        <v>427</v>
      </c>
      <c r="C25" s="571"/>
      <c r="E25" s="795"/>
      <c r="F25" s="1078"/>
      <c r="G25" s="1079">
        <f t="shared" si="1"/>
        <v>12</v>
      </c>
      <c r="H25" s="1079" t="s">
        <v>66</v>
      </c>
      <c r="I25" s="801" t="s">
        <v>722</v>
      </c>
      <c r="J25" s="460" t="s">
        <v>215</v>
      </c>
      <c r="K25" s="458" t="s">
        <v>4</v>
      </c>
      <c r="L25" s="459">
        <v>55</v>
      </c>
      <c r="M25" s="1080">
        <f t="shared" si="2"/>
        <v>0.60763888888888873</v>
      </c>
    </row>
    <row r="26" spans="1:13" ht="15.75" x14ac:dyDescent="0.25">
      <c r="A26" s="57"/>
      <c r="B26" s="1331" t="s">
        <v>428</v>
      </c>
      <c r="C26" s="571"/>
      <c r="E26" s="876"/>
      <c r="F26" s="1213"/>
      <c r="G26" s="855">
        <f t="shared" si="1"/>
        <v>13</v>
      </c>
      <c r="H26" s="747" t="s">
        <v>79</v>
      </c>
      <c r="I26" s="1087" t="s">
        <v>379</v>
      </c>
      <c r="J26" s="1015" t="s">
        <v>215</v>
      </c>
      <c r="K26" s="1015" t="s">
        <v>4</v>
      </c>
      <c r="L26" s="760">
        <v>0</v>
      </c>
      <c r="M26" s="1197">
        <f t="shared" si="2"/>
        <v>0.64583333333333315</v>
      </c>
    </row>
    <row r="27" spans="1:13" ht="15.75" x14ac:dyDescent="0.2">
      <c r="A27" s="57"/>
      <c r="B27" s="1332" t="s">
        <v>38</v>
      </c>
      <c r="C27" s="571"/>
      <c r="E27" s="1032"/>
      <c r="F27" s="1035"/>
      <c r="G27" s="1032"/>
      <c r="H27" s="1033"/>
      <c r="I27" s="1025"/>
      <c r="J27" s="1033"/>
      <c r="K27" s="1025"/>
      <c r="L27" s="1032"/>
      <c r="M27" s="1080"/>
    </row>
    <row r="28" spans="1:13" ht="18" x14ac:dyDescent="0.2">
      <c r="A28" s="57"/>
      <c r="B28" s="1333" t="s">
        <v>32</v>
      </c>
      <c r="C28" s="571"/>
      <c r="E28" s="443"/>
      <c r="F28" s="443"/>
      <c r="G28" s="450"/>
      <c r="H28" s="451"/>
      <c r="I28" s="452"/>
      <c r="J28" s="451"/>
      <c r="K28" s="451"/>
      <c r="L28" s="453"/>
      <c r="M28" s="454"/>
    </row>
    <row r="29" spans="1:13" ht="18" x14ac:dyDescent="0.2">
      <c r="A29" s="57"/>
      <c r="B29" s="59"/>
      <c r="C29" s="58"/>
      <c r="E29" s="443"/>
      <c r="F29" s="443"/>
      <c r="G29" s="1698" t="s">
        <v>723</v>
      </c>
      <c r="H29" s="1698"/>
      <c r="I29" s="1698"/>
      <c r="J29" s="1698"/>
      <c r="K29" s="1698"/>
      <c r="L29" s="1698"/>
      <c r="M29" s="1698"/>
    </row>
    <row r="30" spans="1:13" ht="18" customHeight="1" x14ac:dyDescent="0.2">
      <c r="A30" s="57"/>
      <c r="B30" s="59"/>
      <c r="C30" s="58"/>
      <c r="E30" s="795"/>
      <c r="F30" s="795"/>
      <c r="G30" s="455"/>
      <c r="H30" s="455"/>
      <c r="I30" s="455"/>
      <c r="J30" s="455"/>
      <c r="K30" s="455"/>
      <c r="L30" s="455"/>
      <c r="M30" s="456"/>
    </row>
    <row r="31" spans="1:13" ht="18" customHeight="1" x14ac:dyDescent="0.2">
      <c r="A31" s="57"/>
      <c r="B31" s="839" t="s">
        <v>510</v>
      </c>
      <c r="C31" s="58"/>
      <c r="E31" s="1213"/>
      <c r="F31" s="1213"/>
      <c r="G31" s="1015">
        <v>16</v>
      </c>
      <c r="H31" s="1182" t="s">
        <v>0</v>
      </c>
      <c r="I31" s="761" t="s">
        <v>148</v>
      </c>
      <c r="J31" s="1182" t="s">
        <v>215</v>
      </c>
      <c r="K31" s="1182" t="s">
        <v>1</v>
      </c>
      <c r="L31" s="760">
        <v>0</v>
      </c>
      <c r="M31" s="1184">
        <v>0.33333333333333331</v>
      </c>
    </row>
    <row r="32" spans="1:13" ht="18" customHeight="1" x14ac:dyDescent="0.2">
      <c r="A32" s="57"/>
      <c r="B32" s="840" t="s">
        <v>511</v>
      </c>
      <c r="C32" s="58"/>
      <c r="E32" s="795"/>
      <c r="F32" s="795"/>
      <c r="G32" s="801">
        <f>G31+1</f>
        <v>17</v>
      </c>
      <c r="H32" s="458" t="s">
        <v>0</v>
      </c>
      <c r="I32" s="493" t="s">
        <v>3</v>
      </c>
      <c r="J32" s="458" t="s">
        <v>215</v>
      </c>
      <c r="K32" s="458" t="s">
        <v>4</v>
      </c>
      <c r="L32" s="459">
        <v>5</v>
      </c>
      <c r="M32" s="797">
        <f>M31+TIME(0,L31,)</f>
        <v>0.33333333333333331</v>
      </c>
    </row>
    <row r="33" spans="1:13" ht="15.75" x14ac:dyDescent="0.2">
      <c r="A33" s="722"/>
      <c r="B33" s="1098" t="s">
        <v>512</v>
      </c>
      <c r="C33" s="571"/>
      <c r="E33" s="1291"/>
      <c r="F33" s="1291"/>
      <c r="G33" s="735">
        <f t="shared" ref="G33:G37" si="3">G32+1</f>
        <v>18</v>
      </c>
      <c r="H33" s="1194" t="s">
        <v>66</v>
      </c>
      <c r="I33" s="1195" t="s">
        <v>403</v>
      </c>
      <c r="J33" s="1292" t="s">
        <v>215</v>
      </c>
      <c r="K33" s="1192" t="s">
        <v>4</v>
      </c>
      <c r="L33" s="999">
        <v>5</v>
      </c>
      <c r="M33" s="1197">
        <f t="shared" ref="M33:M37" si="4">M32+TIME(0,L32,)</f>
        <v>0.33680555555555552</v>
      </c>
    </row>
    <row r="34" spans="1:13" ht="18" customHeight="1" x14ac:dyDescent="0.2">
      <c r="A34" s="57"/>
      <c r="B34" s="1097" t="s">
        <v>513</v>
      </c>
      <c r="C34" s="58"/>
      <c r="E34" s="795"/>
      <c r="F34" s="795"/>
      <c r="G34" s="801">
        <f t="shared" si="3"/>
        <v>19</v>
      </c>
      <c r="H34" s="458" t="s">
        <v>5</v>
      </c>
      <c r="I34" s="493" t="s">
        <v>724</v>
      </c>
      <c r="J34" s="798" t="s">
        <v>215</v>
      </c>
      <c r="K34" s="457" t="s">
        <v>4</v>
      </c>
      <c r="L34" s="459">
        <v>110</v>
      </c>
      <c r="M34" s="797">
        <f t="shared" si="4"/>
        <v>0.34027777777777773</v>
      </c>
    </row>
    <row r="35" spans="1:13" ht="15.75" x14ac:dyDescent="0.2">
      <c r="A35" s="57"/>
      <c r="B35" s="59"/>
      <c r="C35" s="571"/>
      <c r="E35" s="1213"/>
      <c r="F35" s="1213"/>
      <c r="G35" s="735">
        <f t="shared" si="3"/>
        <v>20</v>
      </c>
      <c r="H35" s="800" t="s">
        <v>0</v>
      </c>
      <c r="I35" s="761" t="s">
        <v>725</v>
      </c>
      <c r="J35" s="1182" t="s">
        <v>215</v>
      </c>
      <c r="K35" s="760" t="s">
        <v>4</v>
      </c>
      <c r="L35" s="760">
        <v>30</v>
      </c>
      <c r="M35" s="1197">
        <f t="shared" si="4"/>
        <v>0.41666666666666663</v>
      </c>
    </row>
    <row r="36" spans="1:13" ht="15.75" x14ac:dyDescent="0.2">
      <c r="A36" s="57"/>
      <c r="B36" s="59"/>
      <c r="C36" s="571"/>
      <c r="E36" s="795"/>
      <c r="F36" s="795"/>
      <c r="G36" s="801">
        <f t="shared" si="3"/>
        <v>21</v>
      </c>
      <c r="H36" s="458" t="s">
        <v>5</v>
      </c>
      <c r="I36" s="493" t="s">
        <v>724</v>
      </c>
      <c r="J36" s="798" t="s">
        <v>215</v>
      </c>
      <c r="K36" s="457" t="s">
        <v>4</v>
      </c>
      <c r="L36" s="459">
        <v>120</v>
      </c>
      <c r="M36" s="797">
        <f t="shared" si="4"/>
        <v>0.43749999999999994</v>
      </c>
    </row>
    <row r="37" spans="1:13" x14ac:dyDescent="0.2">
      <c r="A37" s="59"/>
      <c r="B37" s="59"/>
      <c r="C37" s="59"/>
      <c r="E37" s="441"/>
      <c r="F37" s="735"/>
      <c r="G37" s="735">
        <f t="shared" si="3"/>
        <v>22</v>
      </c>
      <c r="H37" s="736" t="s">
        <v>79</v>
      </c>
      <c r="I37" s="735" t="s">
        <v>379</v>
      </c>
      <c r="J37" s="736" t="s">
        <v>215</v>
      </c>
      <c r="K37" s="735" t="s">
        <v>4</v>
      </c>
      <c r="L37" s="999">
        <v>0</v>
      </c>
      <c r="M37" s="1197">
        <f t="shared" si="4"/>
        <v>0.52083333333333326</v>
      </c>
    </row>
    <row r="38" spans="1:13" ht="18" customHeight="1" x14ac:dyDescent="0.2">
      <c r="A38" s="59"/>
      <c r="B38" s="1364" t="s">
        <v>640</v>
      </c>
      <c r="C38" s="59"/>
      <c r="E38" s="1032"/>
      <c r="F38" s="1035"/>
      <c r="G38" s="1032"/>
      <c r="H38" s="1033"/>
      <c r="I38" s="1025"/>
      <c r="J38" s="1033"/>
      <c r="K38" s="1025"/>
      <c r="L38" s="1032"/>
      <c r="M38" s="1080"/>
    </row>
    <row r="39" spans="1:13" ht="15.75" x14ac:dyDescent="0.2">
      <c r="A39" s="59"/>
      <c r="B39" s="1365"/>
      <c r="C39" s="59"/>
      <c r="E39" s="443"/>
      <c r="F39" s="443"/>
      <c r="G39" s="450"/>
      <c r="H39" s="451"/>
      <c r="I39" s="452"/>
      <c r="J39" s="451"/>
      <c r="K39" s="451"/>
      <c r="L39" s="453"/>
      <c r="M39" s="454"/>
    </row>
    <row r="40" spans="1:13" ht="18" customHeight="1" x14ac:dyDescent="0.2">
      <c r="A40" s="59"/>
      <c r="B40" s="1151" t="s">
        <v>620</v>
      </c>
      <c r="C40" s="59"/>
      <c r="E40" s="443"/>
      <c r="F40" s="443"/>
      <c r="G40" s="1698" t="s">
        <v>726</v>
      </c>
      <c r="H40" s="1698"/>
      <c r="I40" s="1698"/>
      <c r="J40" s="1698"/>
      <c r="K40" s="1698"/>
      <c r="L40" s="1698"/>
      <c r="M40" s="1698"/>
    </row>
    <row r="41" spans="1:13" ht="18" x14ac:dyDescent="0.2">
      <c r="A41" s="57"/>
      <c r="B41" s="843" t="s">
        <v>447</v>
      </c>
      <c r="C41" s="58"/>
      <c r="E41" s="795"/>
      <c r="F41" s="795"/>
      <c r="G41" s="455"/>
      <c r="H41" s="455"/>
      <c r="I41" s="455"/>
      <c r="J41" s="455"/>
      <c r="K41" s="455"/>
      <c r="L41" s="455"/>
      <c r="M41" s="456"/>
    </row>
    <row r="42" spans="1:13" ht="18" customHeight="1" thickBot="1" x14ac:dyDescent="0.25">
      <c r="A42" s="57"/>
      <c r="B42" s="59"/>
      <c r="C42" s="58"/>
      <c r="E42" s="1213"/>
      <c r="F42" s="1213"/>
      <c r="G42" s="1015">
        <v>21</v>
      </c>
      <c r="H42" s="1182" t="s">
        <v>0</v>
      </c>
      <c r="I42" s="761" t="s">
        <v>148</v>
      </c>
      <c r="J42" s="1182" t="s">
        <v>215</v>
      </c>
      <c r="K42" s="1182" t="s">
        <v>1</v>
      </c>
      <c r="L42" s="760">
        <v>0</v>
      </c>
      <c r="M42" s="1184">
        <v>0.33333333333333331</v>
      </c>
    </row>
    <row r="43" spans="1:13" ht="15.75" x14ac:dyDescent="0.2">
      <c r="A43" s="57"/>
      <c r="B43" s="703" t="s">
        <v>365</v>
      </c>
      <c r="C43" s="580"/>
      <c r="E43" s="795"/>
      <c r="F43" s="795"/>
      <c r="G43" s="801">
        <f>G42+1</f>
        <v>22</v>
      </c>
      <c r="H43" s="458" t="s">
        <v>0</v>
      </c>
      <c r="I43" s="493" t="s">
        <v>403</v>
      </c>
      <c r="J43" s="458" t="s">
        <v>215</v>
      </c>
      <c r="K43" s="458" t="s">
        <v>1</v>
      </c>
      <c r="L43" s="459">
        <v>5</v>
      </c>
      <c r="M43" s="797">
        <f>M42+TIME(0,L42,)</f>
        <v>0.33333333333333331</v>
      </c>
    </row>
    <row r="44" spans="1:13" ht="12.75" customHeight="1" x14ac:dyDescent="0.2">
      <c r="A44" s="57"/>
      <c r="B44" s="704" t="s">
        <v>315</v>
      </c>
      <c r="C44" s="580"/>
      <c r="E44" s="1213"/>
      <c r="F44" s="1213"/>
      <c r="G44" s="877">
        <f>G43+1</f>
        <v>23</v>
      </c>
      <c r="H44" s="1196" t="s">
        <v>5</v>
      </c>
      <c r="I44" s="1015" t="s">
        <v>3</v>
      </c>
      <c r="J44" s="1182" t="s">
        <v>215</v>
      </c>
      <c r="K44" s="760" t="s">
        <v>4</v>
      </c>
      <c r="L44" s="760">
        <v>5</v>
      </c>
      <c r="M44" s="1084">
        <f>M43+TIME(0,L43,)</f>
        <v>0.33680555555555552</v>
      </c>
    </row>
    <row r="45" spans="1:13" ht="15.75" x14ac:dyDescent="0.2">
      <c r="A45" s="57"/>
      <c r="B45" s="581" t="s">
        <v>293</v>
      </c>
      <c r="C45" s="580"/>
      <c r="E45" s="795"/>
      <c r="F45" s="1078"/>
      <c r="G45" s="801">
        <f>G44+1</f>
        <v>24</v>
      </c>
      <c r="H45" s="1079" t="s">
        <v>66</v>
      </c>
      <c r="I45" s="801" t="s">
        <v>724</v>
      </c>
      <c r="J45" s="460" t="s">
        <v>215</v>
      </c>
      <c r="K45" s="458" t="s">
        <v>4</v>
      </c>
      <c r="L45" s="459">
        <v>100</v>
      </c>
      <c r="M45" s="797">
        <f>M44+TIME(0,L44,)</f>
        <v>0.34027777777777773</v>
      </c>
    </row>
    <row r="46" spans="1:13" ht="18" customHeight="1" x14ac:dyDescent="0.2">
      <c r="A46" s="57"/>
      <c r="B46" s="582" t="s">
        <v>143</v>
      </c>
      <c r="C46" s="580"/>
      <c r="E46" s="1213"/>
      <c r="F46" s="876"/>
      <c r="G46" s="877">
        <f>G45+1</f>
        <v>25</v>
      </c>
      <c r="H46" s="1081" t="s">
        <v>66</v>
      </c>
      <c r="I46" s="1086" t="s">
        <v>9</v>
      </c>
      <c r="J46" s="1182" t="s">
        <v>215</v>
      </c>
      <c r="K46" s="760" t="s">
        <v>4</v>
      </c>
      <c r="L46" s="1083">
        <v>10</v>
      </c>
      <c r="M46" s="1084">
        <f>M45+TIME(0,L45,)</f>
        <v>0.40972222222222221</v>
      </c>
    </row>
    <row r="47" spans="1:13" ht="15.75" x14ac:dyDescent="0.2">
      <c r="A47" s="57"/>
      <c r="B47" s="583" t="s">
        <v>144</v>
      </c>
      <c r="C47" s="580"/>
      <c r="E47" s="795"/>
      <c r="F47" s="1078"/>
      <c r="G47" s="801">
        <f>G46+1</f>
        <v>26</v>
      </c>
      <c r="H47" s="1085" t="s">
        <v>79</v>
      </c>
      <c r="I47" s="801" t="s">
        <v>379</v>
      </c>
      <c r="J47" s="460" t="s">
        <v>215</v>
      </c>
      <c r="K47" s="458" t="s">
        <v>4</v>
      </c>
      <c r="L47" s="459">
        <v>0</v>
      </c>
      <c r="M47" s="797">
        <f>M46+TIME(0,L46,)</f>
        <v>0.41666666666666663</v>
      </c>
    </row>
    <row r="48" spans="1:13" ht="15.75" x14ac:dyDescent="0.2">
      <c r="A48" s="57"/>
      <c r="B48" s="584" t="s">
        <v>141</v>
      </c>
      <c r="C48" s="580"/>
      <c r="E48" s="1213"/>
      <c r="F48" s="876"/>
      <c r="G48" s="877"/>
      <c r="H48" s="1081"/>
      <c r="I48" s="1086"/>
      <c r="J48" s="1293"/>
      <c r="K48" s="1293"/>
      <c r="L48" s="1083"/>
      <c r="M48" s="1084"/>
    </row>
    <row r="49" spans="1:13" ht="15.75" x14ac:dyDescent="0.2">
      <c r="A49" s="57"/>
      <c r="B49" s="585" t="s">
        <v>311</v>
      </c>
      <c r="C49" s="580"/>
      <c r="E49" s="443"/>
      <c r="F49" s="443"/>
      <c r="G49" s="450"/>
      <c r="H49" s="451"/>
      <c r="I49" s="452"/>
      <c r="J49" s="451"/>
      <c r="K49" s="451"/>
      <c r="L49" s="453"/>
      <c r="M49" s="454"/>
    </row>
    <row r="50" spans="1:13" ht="18.75" customHeight="1" x14ac:dyDescent="0.2">
      <c r="A50" s="57"/>
      <c r="B50" s="585" t="s">
        <v>312</v>
      </c>
      <c r="C50" s="580"/>
      <c r="E50" s="443"/>
      <c r="F50" s="443"/>
      <c r="G50" s="1698" t="s">
        <v>727</v>
      </c>
      <c r="H50" s="1698"/>
      <c r="I50" s="1698"/>
      <c r="J50" s="1698"/>
      <c r="K50" s="1698"/>
      <c r="L50" s="1698"/>
      <c r="M50" s="1698"/>
    </row>
    <row r="51" spans="1:13" ht="15" x14ac:dyDescent="0.2">
      <c r="A51" s="57"/>
      <c r="B51" s="585" t="s">
        <v>175</v>
      </c>
      <c r="C51" s="580"/>
      <c r="E51" s="1020"/>
      <c r="F51" s="1029"/>
      <c r="G51" s="1030"/>
      <c r="H51" s="1030"/>
      <c r="I51" s="1031"/>
      <c r="J51" s="1169"/>
      <c r="K51" s="1022"/>
      <c r="L51" s="1020"/>
      <c r="M51" s="465"/>
    </row>
    <row r="52" spans="1:13" ht="18" customHeight="1" x14ac:dyDescent="0.2">
      <c r="A52" s="57"/>
      <c r="B52" s="585" t="s">
        <v>317</v>
      </c>
      <c r="C52" s="580"/>
      <c r="E52" s="795"/>
      <c r="F52" s="795"/>
      <c r="G52" s="801">
        <v>27</v>
      </c>
      <c r="H52" s="458" t="s">
        <v>0</v>
      </c>
      <c r="I52" s="493" t="s">
        <v>148</v>
      </c>
      <c r="J52" s="458" t="s">
        <v>215</v>
      </c>
      <c r="K52" s="458" t="s">
        <v>1</v>
      </c>
      <c r="L52" s="459">
        <v>0</v>
      </c>
      <c r="M52" s="797">
        <v>0.5625</v>
      </c>
    </row>
    <row r="53" spans="1:13" ht="15.75" x14ac:dyDescent="0.2">
      <c r="A53" s="57"/>
      <c r="B53" s="585" t="s">
        <v>313</v>
      </c>
      <c r="C53" s="580"/>
      <c r="E53" s="1213"/>
      <c r="F53" s="1213"/>
      <c r="G53" s="799">
        <f>G52+1</f>
        <v>28</v>
      </c>
      <c r="H53" s="1196" t="s">
        <v>0</v>
      </c>
      <c r="I53" s="761" t="s">
        <v>403</v>
      </c>
      <c r="J53" s="1182" t="s">
        <v>215</v>
      </c>
      <c r="K53" s="760" t="s">
        <v>1</v>
      </c>
      <c r="L53" s="760">
        <v>5</v>
      </c>
      <c r="M53" s="1184">
        <f>M52+TIME(0,L52,)</f>
        <v>0.5625</v>
      </c>
    </row>
    <row r="54" spans="1:13" ht="18" customHeight="1" x14ac:dyDescent="0.2">
      <c r="A54" s="57"/>
      <c r="B54" s="585" t="s">
        <v>174</v>
      </c>
      <c r="C54" s="580"/>
      <c r="E54" s="795"/>
      <c r="F54" s="795"/>
      <c r="G54" s="801">
        <f>G53+1</f>
        <v>29</v>
      </c>
      <c r="H54" s="458" t="s">
        <v>5</v>
      </c>
      <c r="I54" s="493" t="s">
        <v>3</v>
      </c>
      <c r="J54" s="460" t="s">
        <v>215</v>
      </c>
      <c r="K54" s="458" t="s">
        <v>4</v>
      </c>
      <c r="L54" s="459">
        <v>5</v>
      </c>
      <c r="M54" s="797">
        <f>M53+TIME(0,L53,)</f>
        <v>0.56597222222222221</v>
      </c>
    </row>
    <row r="55" spans="1:13" ht="18" customHeight="1" x14ac:dyDescent="0.2">
      <c r="A55" s="57"/>
      <c r="B55" s="585" t="s">
        <v>314</v>
      </c>
      <c r="C55" s="580"/>
      <c r="E55" s="1213"/>
      <c r="F55" s="1213"/>
      <c r="G55" s="799">
        <f>G54+1</f>
        <v>30</v>
      </c>
      <c r="H55" s="1196" t="s">
        <v>66</v>
      </c>
      <c r="I55" s="1015" t="s">
        <v>724</v>
      </c>
      <c r="J55" s="1182" t="s">
        <v>215</v>
      </c>
      <c r="K55" s="760" t="s">
        <v>4</v>
      </c>
      <c r="L55" s="760">
        <v>80</v>
      </c>
      <c r="M55" s="1184">
        <f>M54+TIME(0,L54,)</f>
        <v>0.56944444444444442</v>
      </c>
    </row>
    <row r="56" spans="1:13" ht="18" customHeight="1" x14ac:dyDescent="0.2">
      <c r="A56" s="57"/>
      <c r="B56" s="846" t="s">
        <v>145</v>
      </c>
      <c r="C56" s="580"/>
      <c r="E56" s="795"/>
      <c r="F56" s="1078"/>
      <c r="G56" s="1079">
        <f>G55+1</f>
        <v>31</v>
      </c>
      <c r="H56" s="1079" t="s">
        <v>66</v>
      </c>
      <c r="I56" s="801" t="s">
        <v>728</v>
      </c>
      <c r="J56" s="460" t="s">
        <v>215</v>
      </c>
      <c r="K56" s="458" t="s">
        <v>4</v>
      </c>
      <c r="L56" s="459">
        <v>30</v>
      </c>
      <c r="M56" s="1080">
        <f>M55+TIME(0,L55,)</f>
        <v>0.625</v>
      </c>
    </row>
    <row r="57" spans="1:13" ht="15.75" x14ac:dyDescent="0.2">
      <c r="A57" s="57"/>
      <c r="B57" s="59"/>
      <c r="C57" s="58"/>
      <c r="E57" s="1213"/>
      <c r="F57" s="876"/>
      <c r="G57" s="1081">
        <f>G56+1</f>
        <v>32</v>
      </c>
      <c r="H57" s="1294" t="s">
        <v>79</v>
      </c>
      <c r="I57" s="1086" t="s">
        <v>379</v>
      </c>
      <c r="J57" s="1182" t="s">
        <v>215</v>
      </c>
      <c r="K57" s="760" t="s">
        <v>4</v>
      </c>
      <c r="L57" s="1083">
        <v>0</v>
      </c>
      <c r="M57" s="1084">
        <f>M56+TIME(0,L56,)</f>
        <v>0.64583333333333337</v>
      </c>
    </row>
    <row r="58" spans="1:13" ht="15.75" x14ac:dyDescent="0.2">
      <c r="A58" s="1148"/>
      <c r="B58" s="1149" t="s">
        <v>639</v>
      </c>
      <c r="C58" s="1150"/>
      <c r="E58" s="795"/>
      <c r="F58" s="801"/>
      <c r="G58" s="801"/>
      <c r="H58" s="801"/>
      <c r="I58" s="801"/>
      <c r="J58" s="460"/>
      <c r="K58" s="458"/>
      <c r="L58" s="459"/>
      <c r="M58" s="1080"/>
    </row>
    <row r="59" spans="1:13" ht="15.75" x14ac:dyDescent="0.2">
      <c r="A59" s="1109"/>
      <c r="B59" s="1109"/>
      <c r="C59" s="1109"/>
      <c r="E59" s="443"/>
      <c r="F59" s="443"/>
      <c r="G59" s="450"/>
      <c r="H59" s="451"/>
      <c r="I59" s="452"/>
      <c r="J59" s="451"/>
      <c r="K59" s="451"/>
      <c r="L59" s="453"/>
      <c r="M59" s="454"/>
    </row>
    <row r="60" spans="1:13" ht="18" x14ac:dyDescent="0.2">
      <c r="A60" s="1109"/>
      <c r="B60" s="1109"/>
      <c r="C60" s="1109"/>
      <c r="E60" s="443"/>
      <c r="F60" s="443"/>
      <c r="G60" s="1698" t="s">
        <v>729</v>
      </c>
      <c r="H60" s="1698"/>
      <c r="I60" s="1698"/>
      <c r="J60" s="1698"/>
      <c r="K60" s="1698"/>
      <c r="L60" s="1698"/>
      <c r="M60" s="1698"/>
    </row>
    <row r="61" spans="1:13" ht="15" x14ac:dyDescent="0.2">
      <c r="A61" s="1109"/>
      <c r="B61" s="1109"/>
      <c r="C61" s="1109"/>
      <c r="E61" s="1020"/>
      <c r="F61" s="1029"/>
      <c r="G61" s="1030"/>
      <c r="H61" s="1030"/>
      <c r="I61" s="1031"/>
      <c r="J61" s="1169"/>
      <c r="K61" s="1022"/>
      <c r="L61" s="1020"/>
      <c r="M61" s="465"/>
    </row>
    <row r="62" spans="1:13" ht="15.75" x14ac:dyDescent="0.2">
      <c r="A62" s="1109"/>
      <c r="B62" s="1109"/>
      <c r="C62" s="1109"/>
      <c r="E62" s="795"/>
      <c r="F62" s="795"/>
      <c r="G62" s="801">
        <v>33</v>
      </c>
      <c r="H62" s="458" t="s">
        <v>0</v>
      </c>
      <c r="I62" s="493" t="s">
        <v>148</v>
      </c>
      <c r="J62" s="458" t="s">
        <v>215</v>
      </c>
      <c r="K62" s="458" t="s">
        <v>1</v>
      </c>
      <c r="L62" s="459">
        <v>0</v>
      </c>
      <c r="M62" s="797">
        <v>0.33333333333333331</v>
      </c>
    </row>
    <row r="63" spans="1:13" ht="15.75" x14ac:dyDescent="0.2">
      <c r="A63" s="1109"/>
      <c r="B63" s="1109"/>
      <c r="C63" s="1109"/>
      <c r="E63" s="1213"/>
      <c r="F63" s="1213"/>
      <c r="G63" s="799">
        <f>G62+1</f>
        <v>34</v>
      </c>
      <c r="H63" s="1196" t="s">
        <v>0</v>
      </c>
      <c r="I63" s="761" t="s">
        <v>403</v>
      </c>
      <c r="J63" s="1182" t="s">
        <v>215</v>
      </c>
      <c r="K63" s="760" t="s">
        <v>1</v>
      </c>
      <c r="L63" s="760">
        <v>5</v>
      </c>
      <c r="M63" s="1184">
        <f>M62+TIME(0,L62,)</f>
        <v>0.33333333333333331</v>
      </c>
    </row>
    <row r="64" spans="1:13" ht="18" customHeight="1" x14ac:dyDescent="0.2">
      <c r="A64" s="1109"/>
      <c r="B64" s="1109"/>
      <c r="C64" s="1109"/>
      <c r="E64" s="795"/>
      <c r="F64" s="795"/>
      <c r="G64" s="801">
        <f>G63+1</f>
        <v>35</v>
      </c>
      <c r="H64" s="458" t="s">
        <v>2</v>
      </c>
      <c r="I64" s="493" t="s">
        <v>3</v>
      </c>
      <c r="J64" s="460" t="s">
        <v>215</v>
      </c>
      <c r="K64" s="458" t="s">
        <v>4</v>
      </c>
      <c r="L64" s="459">
        <v>5</v>
      </c>
      <c r="M64" s="797">
        <f>M63+TIME(0,L63,)</f>
        <v>0.33680555555555552</v>
      </c>
    </row>
    <row r="65" spans="1:13" ht="15.75" x14ac:dyDescent="0.2">
      <c r="A65" s="1109"/>
      <c r="B65" s="1109"/>
      <c r="C65" s="1109"/>
      <c r="E65" s="876"/>
      <c r="F65" s="876"/>
      <c r="G65" s="877">
        <f>G64+1</f>
        <v>36</v>
      </c>
      <c r="H65" s="878" t="s">
        <v>5</v>
      </c>
      <c r="I65" s="879" t="s">
        <v>730</v>
      </c>
      <c r="J65" s="1088" t="s">
        <v>215</v>
      </c>
      <c r="K65" s="878" t="s">
        <v>4</v>
      </c>
      <c r="L65" s="880">
        <v>100</v>
      </c>
      <c r="M65" s="1084">
        <f>M64+TIME(0,L64,)</f>
        <v>0.34027777777777773</v>
      </c>
    </row>
    <row r="66" spans="1:13" ht="18" customHeight="1" x14ac:dyDescent="0.2">
      <c r="A66" s="1109"/>
      <c r="B66" s="1109"/>
      <c r="C66" s="1109"/>
      <c r="E66" s="795"/>
      <c r="F66" s="795"/>
      <c r="G66" s="801">
        <f>G65+1</f>
        <v>37</v>
      </c>
      <c r="H66" s="458" t="s">
        <v>66</v>
      </c>
      <c r="I66" s="1089" t="s">
        <v>10</v>
      </c>
      <c r="J66" s="460" t="s">
        <v>215</v>
      </c>
      <c r="K66" s="458" t="s">
        <v>4</v>
      </c>
      <c r="L66" s="459">
        <v>10</v>
      </c>
      <c r="M66" s="797">
        <f>M65+TIME(0,L65,)</f>
        <v>0.40972222222222221</v>
      </c>
    </row>
    <row r="67" spans="1:13" ht="15.75" x14ac:dyDescent="0.2">
      <c r="A67" s="1109"/>
      <c r="B67" s="1109"/>
      <c r="C67" s="1109"/>
      <c r="E67" s="1213"/>
      <c r="F67" s="1213"/>
      <c r="G67" s="877">
        <f>G66+1</f>
        <v>38</v>
      </c>
      <c r="H67" s="1088" t="s">
        <v>79</v>
      </c>
      <c r="I67" s="735" t="s">
        <v>379</v>
      </c>
      <c r="J67" s="1182" t="s">
        <v>215</v>
      </c>
      <c r="K67" s="760" t="s">
        <v>4</v>
      </c>
      <c r="L67" s="760">
        <v>0</v>
      </c>
      <c r="M67" s="1084">
        <f>M66+TIME(0,L66,)</f>
        <v>0.41666666666666663</v>
      </c>
    </row>
    <row r="68" spans="1:13" ht="15.75" x14ac:dyDescent="0.2">
      <c r="A68" s="1109"/>
      <c r="B68" s="1109"/>
      <c r="C68" s="1109"/>
      <c r="E68" s="795"/>
      <c r="F68" s="801"/>
      <c r="G68" s="801"/>
      <c r="H68" s="801"/>
      <c r="I68" s="801"/>
      <c r="J68" s="460"/>
      <c r="K68" s="458"/>
      <c r="L68" s="459"/>
      <c r="M68" s="1080"/>
    </row>
    <row r="69" spans="1:13" ht="15.75" x14ac:dyDescent="0.2">
      <c r="A69" s="1109"/>
      <c r="B69" s="1109"/>
      <c r="C69" s="1109"/>
      <c r="E69" s="443"/>
      <c r="F69" s="443"/>
      <c r="G69" s="450"/>
      <c r="H69" s="451"/>
      <c r="I69" s="452"/>
      <c r="J69" s="451"/>
      <c r="K69" s="451"/>
      <c r="L69" s="453"/>
      <c r="M69" s="454"/>
    </row>
    <row r="70" spans="1:13" ht="18" x14ac:dyDescent="0.2">
      <c r="A70" s="1109"/>
      <c r="B70" s="1109"/>
      <c r="C70" s="1109"/>
      <c r="E70" s="443"/>
      <c r="F70" s="443"/>
      <c r="G70" s="1698" t="s">
        <v>731</v>
      </c>
      <c r="H70" s="1698"/>
      <c r="I70" s="1698"/>
      <c r="J70" s="1698"/>
      <c r="K70" s="1698"/>
      <c r="L70" s="1698"/>
      <c r="M70" s="1698"/>
    </row>
    <row r="71" spans="1:13" ht="15" x14ac:dyDescent="0.2">
      <c r="A71" s="1109"/>
      <c r="B71" s="1109"/>
      <c r="C71" s="1109"/>
      <c r="E71" s="1020"/>
      <c r="F71" s="1029"/>
      <c r="G71" s="1030"/>
      <c r="H71" s="1030"/>
      <c r="I71" s="1031"/>
      <c r="J71" s="1169"/>
      <c r="K71" s="1022"/>
      <c r="L71" s="1020"/>
      <c r="M71" s="465"/>
    </row>
    <row r="72" spans="1:13" ht="15.75" x14ac:dyDescent="0.2">
      <c r="A72" s="1109"/>
      <c r="B72" s="1109"/>
      <c r="C72" s="1109"/>
      <c r="E72" s="795"/>
      <c r="F72" s="795"/>
      <c r="G72" s="801">
        <v>39</v>
      </c>
      <c r="H72" s="458" t="s">
        <v>0</v>
      </c>
      <c r="I72" s="493" t="s">
        <v>148</v>
      </c>
      <c r="J72" s="458" t="s">
        <v>215</v>
      </c>
      <c r="K72" s="458" t="s">
        <v>1</v>
      </c>
      <c r="L72" s="459">
        <v>0</v>
      </c>
      <c r="M72" s="797">
        <v>0.5625</v>
      </c>
    </row>
    <row r="73" spans="1:13" ht="15.75" x14ac:dyDescent="0.2">
      <c r="A73" s="1109"/>
      <c r="B73" s="1109"/>
      <c r="C73" s="1109"/>
      <c r="E73" s="1213"/>
      <c r="F73" s="1213"/>
      <c r="G73" s="799">
        <f t="shared" ref="G73:G79" si="5">G72+1</f>
        <v>40</v>
      </c>
      <c r="H73" s="1196" t="s">
        <v>0</v>
      </c>
      <c r="I73" s="761" t="s">
        <v>403</v>
      </c>
      <c r="J73" s="1182" t="s">
        <v>215</v>
      </c>
      <c r="K73" s="760" t="s">
        <v>1</v>
      </c>
      <c r="L73" s="760">
        <v>5</v>
      </c>
      <c r="M73" s="1184">
        <f t="shared" ref="M73:M79" si="6">M72+TIME(0,L72,)</f>
        <v>0.5625</v>
      </c>
    </row>
    <row r="74" spans="1:13" ht="15.75" x14ac:dyDescent="0.2">
      <c r="A74" s="1109"/>
      <c r="B74" s="1109"/>
      <c r="C74" s="1109"/>
      <c r="E74" s="795"/>
      <c r="F74" s="795"/>
      <c r="G74" s="801">
        <f t="shared" si="5"/>
        <v>41</v>
      </c>
      <c r="H74" s="458" t="s">
        <v>2</v>
      </c>
      <c r="I74" s="493" t="s">
        <v>3</v>
      </c>
      <c r="J74" s="460" t="s">
        <v>215</v>
      </c>
      <c r="K74" s="458" t="s">
        <v>4</v>
      </c>
      <c r="L74" s="459">
        <v>5</v>
      </c>
      <c r="M74" s="797">
        <f t="shared" si="6"/>
        <v>0.56597222222222221</v>
      </c>
    </row>
    <row r="75" spans="1:13" ht="15.75" x14ac:dyDescent="0.2">
      <c r="A75" s="1109"/>
      <c r="B75" s="1109"/>
      <c r="C75" s="1109"/>
      <c r="E75" s="1213"/>
      <c r="F75" s="1213"/>
      <c r="G75" s="799">
        <f t="shared" si="5"/>
        <v>42</v>
      </c>
      <c r="H75" s="1196" t="s">
        <v>5</v>
      </c>
      <c r="I75" s="1015" t="s">
        <v>480</v>
      </c>
      <c r="J75" s="1182" t="s">
        <v>215</v>
      </c>
      <c r="K75" s="760" t="s">
        <v>1</v>
      </c>
      <c r="L75" s="760">
        <v>70</v>
      </c>
      <c r="M75" s="1184">
        <f t="shared" si="6"/>
        <v>0.56944444444444442</v>
      </c>
    </row>
    <row r="76" spans="1:13" ht="15.75" x14ac:dyDescent="0.2">
      <c r="A76" s="1109"/>
      <c r="B76" s="1109"/>
      <c r="C76" s="1109"/>
      <c r="E76" s="795"/>
      <c r="F76" s="1078"/>
      <c r="G76" s="1090">
        <f t="shared" si="5"/>
        <v>43</v>
      </c>
      <c r="H76" s="1079" t="s">
        <v>66</v>
      </c>
      <c r="I76" s="1091" t="s">
        <v>481</v>
      </c>
      <c r="J76" s="460" t="s">
        <v>215</v>
      </c>
      <c r="K76" s="458" t="s">
        <v>4</v>
      </c>
      <c r="L76" s="459">
        <v>10</v>
      </c>
      <c r="M76" s="1092">
        <f t="shared" si="6"/>
        <v>0.61805555555555558</v>
      </c>
    </row>
    <row r="77" spans="1:13" ht="15.75" x14ac:dyDescent="0.2">
      <c r="A77" s="832"/>
      <c r="B77" s="832"/>
      <c r="C77" s="832"/>
      <c r="E77" s="1213"/>
      <c r="F77" s="876"/>
      <c r="G77" s="799">
        <f t="shared" si="5"/>
        <v>44</v>
      </c>
      <c r="H77" s="1081" t="s">
        <v>66</v>
      </c>
      <c r="I77" s="1086" t="s">
        <v>732</v>
      </c>
      <c r="J77" s="1088" t="s">
        <v>215</v>
      </c>
      <c r="K77" s="878" t="s">
        <v>4</v>
      </c>
      <c r="L77" s="1083">
        <v>10</v>
      </c>
      <c r="M77" s="1184">
        <f t="shared" si="6"/>
        <v>0.625</v>
      </c>
    </row>
    <row r="78" spans="1:13" ht="15.75" x14ac:dyDescent="0.2">
      <c r="A78" s="832"/>
      <c r="B78" s="832"/>
      <c r="C78" s="832"/>
      <c r="E78" s="1032"/>
      <c r="F78" s="1035"/>
      <c r="G78" s="1090">
        <f t="shared" si="5"/>
        <v>45</v>
      </c>
      <c r="H78" s="1093" t="s">
        <v>42</v>
      </c>
      <c r="I78" s="1025" t="s">
        <v>11</v>
      </c>
      <c r="J78" s="460" t="s">
        <v>215</v>
      </c>
      <c r="K78" s="458" t="s">
        <v>4</v>
      </c>
      <c r="L78" s="1032">
        <v>20</v>
      </c>
      <c r="M78" s="1092">
        <f t="shared" si="6"/>
        <v>0.63194444444444442</v>
      </c>
    </row>
    <row r="79" spans="1:13" x14ac:dyDescent="0.2">
      <c r="A79" s="832"/>
      <c r="B79" s="832"/>
      <c r="C79" s="832"/>
      <c r="E79" s="1109"/>
      <c r="F79" s="1109"/>
      <c r="G79" s="799">
        <f t="shared" si="5"/>
        <v>46</v>
      </c>
      <c r="H79" s="748" t="s">
        <v>79</v>
      </c>
      <c r="I79" s="173" t="s">
        <v>218</v>
      </c>
      <c r="J79" s="1088" t="s">
        <v>215</v>
      </c>
      <c r="K79" s="878" t="s">
        <v>4</v>
      </c>
      <c r="L79" s="1109"/>
      <c r="M79" s="1184">
        <f t="shared" si="6"/>
        <v>0.64583333333333326</v>
      </c>
    </row>
    <row r="80" spans="1:13" ht="15.75" x14ac:dyDescent="0.2">
      <c r="A80" s="832"/>
      <c r="B80" s="832"/>
      <c r="C80" s="832"/>
      <c r="E80" s="1032"/>
      <c r="F80" s="1035"/>
      <c r="G80" s="1032"/>
      <c r="H80" s="1033"/>
      <c r="I80" s="1025"/>
      <c r="J80" s="1033"/>
      <c r="K80" s="1025"/>
      <c r="L80" s="1032"/>
      <c r="M80" s="1080"/>
    </row>
    <row r="81" spans="1:13" ht="15.75" x14ac:dyDescent="0.2">
      <c r="A81" s="832"/>
      <c r="B81" s="832"/>
      <c r="C81" s="832"/>
      <c r="E81" s="443"/>
      <c r="F81" s="443"/>
      <c r="G81" s="450"/>
      <c r="H81" s="451"/>
      <c r="I81" s="452"/>
      <c r="J81" s="451"/>
      <c r="K81" s="451"/>
      <c r="L81" s="453"/>
      <c r="M81" s="454"/>
    </row>
    <row r="82" spans="1:13" ht="18" x14ac:dyDescent="0.2">
      <c r="A82" s="832"/>
      <c r="B82" s="832"/>
      <c r="C82" s="832"/>
      <c r="E82" s="443"/>
      <c r="F82" s="443"/>
      <c r="G82" s="1111"/>
      <c r="H82" s="1111"/>
      <c r="I82" s="1111"/>
      <c r="J82" s="1111"/>
      <c r="K82" s="1111"/>
      <c r="L82" s="1111"/>
      <c r="M82" s="1111"/>
    </row>
    <row r="83" spans="1:13" ht="15" x14ac:dyDescent="0.2">
      <c r="A83" s="832"/>
      <c r="B83" s="832"/>
      <c r="C83" s="832"/>
      <c r="E83" s="1020"/>
      <c r="F83" s="1029"/>
      <c r="G83" s="1030"/>
      <c r="H83" s="1030"/>
      <c r="I83" s="1031"/>
      <c r="J83" s="1169"/>
      <c r="K83" s="1022"/>
      <c r="L83" s="1020"/>
      <c r="M83" s="465"/>
    </row>
    <row r="84" spans="1:13" ht="15.75" x14ac:dyDescent="0.2">
      <c r="E84" s="1032"/>
      <c r="F84" s="1032"/>
      <c r="G84" s="1033"/>
      <c r="H84" s="1033"/>
      <c r="I84" s="1027"/>
      <c r="J84" s="1025"/>
      <c r="K84" s="1025"/>
      <c r="L84" s="1032"/>
      <c r="M84" s="765"/>
    </row>
    <row r="85" spans="1:13" ht="15" x14ac:dyDescent="0.2">
      <c r="E85" s="1020"/>
      <c r="F85" s="1029"/>
      <c r="G85" s="1030"/>
      <c r="H85" s="1030"/>
      <c r="I85" s="1031" t="s">
        <v>386</v>
      </c>
      <c r="J85" s="1169"/>
      <c r="K85" s="1022"/>
      <c r="L85" s="1020"/>
      <c r="M85" s="465"/>
    </row>
    <row r="86" spans="1:13" ht="15.75" x14ac:dyDescent="0.2">
      <c r="E86" s="1032"/>
      <c r="F86" s="1032"/>
      <c r="G86" s="1033"/>
      <c r="H86" s="1033"/>
      <c r="I86" s="1027" t="s">
        <v>387</v>
      </c>
      <c r="J86" s="1025"/>
      <c r="K86" s="1025"/>
      <c r="L86" s="1032"/>
      <c r="M86" s="765"/>
    </row>
    <row r="87" spans="1:13" ht="15.75" x14ac:dyDescent="0.2">
      <c r="E87" s="1034"/>
      <c r="F87" s="1034"/>
      <c r="G87" s="1030"/>
      <c r="H87" s="1030"/>
      <c r="I87" s="1022"/>
      <c r="J87" s="1030"/>
      <c r="K87" s="1022"/>
      <c r="L87" s="1034"/>
      <c r="M87" s="468"/>
    </row>
    <row r="88" spans="1:13" ht="15.75" x14ac:dyDescent="0.2">
      <c r="E88" s="1032"/>
      <c r="F88" s="1035"/>
      <c r="G88" s="1032"/>
      <c r="H88" s="1033"/>
      <c r="I88" s="1025" t="s">
        <v>388</v>
      </c>
      <c r="J88" s="1033"/>
      <c r="K88" s="1025"/>
      <c r="L88" s="1032"/>
      <c r="M88" s="765"/>
    </row>
    <row r="89" spans="1:13" ht="15.75" x14ac:dyDescent="0.2">
      <c r="E89" s="1034"/>
      <c r="F89" s="1034"/>
      <c r="G89" s="1030"/>
      <c r="H89" s="1030"/>
      <c r="I89" s="1022" t="s">
        <v>389</v>
      </c>
      <c r="J89" s="1030"/>
      <c r="K89" s="1022"/>
      <c r="L89" s="1034"/>
      <c r="M89" s="468"/>
    </row>
    <row r="90" spans="1:13" ht="15.75" x14ac:dyDescent="0.2">
      <c r="E90" s="1032"/>
      <c r="F90" s="1035"/>
      <c r="G90" s="1032"/>
      <c r="H90" s="1033"/>
      <c r="I90" s="1025"/>
      <c r="J90" s="1033"/>
      <c r="K90" s="1025"/>
      <c r="L90" s="1032"/>
      <c r="M90" s="765"/>
    </row>
    <row r="91" spans="1:13" ht="15.75" x14ac:dyDescent="0.2">
      <c r="E91" s="1034"/>
      <c r="F91" s="1034"/>
      <c r="G91" s="1030"/>
      <c r="H91" s="1030"/>
      <c r="I91" s="1022" t="s">
        <v>368</v>
      </c>
      <c r="J91" s="1030"/>
      <c r="K91" s="1022"/>
      <c r="L91" s="1034"/>
      <c r="M91" s="468"/>
    </row>
    <row r="92" spans="1:13" ht="15.75" x14ac:dyDescent="0.2">
      <c r="E92" s="1032"/>
      <c r="F92" s="1035"/>
      <c r="G92" s="1032"/>
      <c r="H92" s="1033"/>
      <c r="I92" s="1025" t="s">
        <v>369</v>
      </c>
      <c r="J92" s="1033"/>
      <c r="K92" s="1025"/>
      <c r="L92" s="1032"/>
      <c r="M92" s="765"/>
    </row>
    <row r="93" spans="1:13" x14ac:dyDescent="0.2">
      <c r="E93" s="1109"/>
      <c r="F93" s="1109"/>
      <c r="G93" s="1109"/>
      <c r="H93" s="1109"/>
      <c r="I93" s="1109"/>
      <c r="J93" s="1109"/>
      <c r="K93" s="1109"/>
      <c r="L93" s="1109"/>
      <c r="M93" s="1109"/>
    </row>
    <row r="94" spans="1:13" x14ac:dyDescent="0.2">
      <c r="E94" s="1109"/>
      <c r="F94" s="1109"/>
      <c r="G94" s="1109"/>
      <c r="H94" s="1109"/>
      <c r="I94" s="1109"/>
      <c r="J94" s="1109"/>
      <c r="K94" s="1109"/>
      <c r="L94" s="1109"/>
      <c r="M94" s="1109"/>
    </row>
    <row r="95" spans="1:13" x14ac:dyDescent="0.2">
      <c r="E95" s="1109"/>
      <c r="F95" s="1109"/>
      <c r="G95" s="1109"/>
      <c r="H95" s="1109"/>
      <c r="I95" s="1109"/>
      <c r="J95" s="1109"/>
      <c r="K95" s="1109"/>
      <c r="L95" s="1109"/>
      <c r="M95" s="1109"/>
    </row>
    <row r="96" spans="1: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1109"/>
      <c r="J103" s="1109"/>
      <c r="K103" s="1109"/>
      <c r="L103" s="1109"/>
      <c r="M103" s="1109"/>
    </row>
    <row r="104" spans="5:13" x14ac:dyDescent="0.2">
      <c r="E104" s="1109"/>
      <c r="F104" s="1109"/>
      <c r="G104" s="1109"/>
      <c r="H104" s="1109"/>
      <c r="I104" s="1109"/>
      <c r="J104" s="1109"/>
      <c r="K104" s="1109"/>
      <c r="L104" s="1109"/>
      <c r="M104" s="1109"/>
    </row>
    <row r="105" spans="5:13" x14ac:dyDescent="0.2">
      <c r="E105" s="1109"/>
      <c r="F105" s="1109"/>
      <c r="G105" s="1109"/>
      <c r="H105" s="1109"/>
      <c r="I105" s="1109"/>
      <c r="J105" s="1109"/>
      <c r="K105" s="1109"/>
      <c r="L105" s="1109"/>
      <c r="M105" s="1109"/>
    </row>
    <row r="106" spans="5:13" x14ac:dyDescent="0.2">
      <c r="E106" s="1109"/>
      <c r="F106" s="1109"/>
      <c r="G106" s="1109"/>
      <c r="H106" s="1109"/>
      <c r="I106" s="1109"/>
      <c r="J106" s="1109"/>
      <c r="K106" s="1109"/>
      <c r="L106" s="1109"/>
      <c r="M106" s="1109"/>
    </row>
    <row r="107" spans="5:13" x14ac:dyDescent="0.2">
      <c r="E107" s="1109"/>
      <c r="F107" s="1109"/>
      <c r="G107" s="1109"/>
      <c r="H107" s="1109"/>
      <c r="I107" s="1109"/>
      <c r="J107" s="1109"/>
      <c r="K107" s="1109"/>
      <c r="L107" s="1109"/>
      <c r="M107" s="1109"/>
    </row>
    <row r="108" spans="5:13" x14ac:dyDescent="0.2">
      <c r="E108" s="1109"/>
      <c r="F108" s="1109"/>
      <c r="G108" s="1109"/>
      <c r="H108" s="1109"/>
      <c r="I108" s="1109"/>
      <c r="J108" s="1109"/>
      <c r="K108" s="1109"/>
      <c r="L108" s="1109"/>
      <c r="M108" s="1109"/>
    </row>
    <row r="109" spans="5:13" x14ac:dyDescent="0.2">
      <c r="E109" s="1109"/>
      <c r="F109" s="1109"/>
      <c r="G109" s="1109"/>
      <c r="H109" s="1109"/>
      <c r="I109" s="1109"/>
      <c r="J109" s="1109"/>
      <c r="K109" s="1109"/>
      <c r="L109" s="1109"/>
      <c r="M109" s="1109"/>
    </row>
    <row r="110" spans="5:13" x14ac:dyDescent="0.2">
      <c r="E110" s="1109"/>
      <c r="F110" s="1109"/>
      <c r="G110" s="1109"/>
      <c r="H110" s="1109"/>
      <c r="I110" s="1109"/>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8"/>
      <c r="B1" s="1149" t="s">
        <v>639</v>
      </c>
      <c r="C1" s="1150"/>
      <c r="E1" s="588"/>
      <c r="F1" s="588"/>
      <c r="G1" s="588"/>
      <c r="H1" s="588"/>
      <c r="I1" s="588"/>
      <c r="J1" s="588"/>
      <c r="K1" s="588"/>
      <c r="L1" s="588"/>
      <c r="M1" s="634"/>
    </row>
    <row r="2" spans="1:13" ht="18.75" thickBot="1" x14ac:dyDescent="0.25">
      <c r="A2" s="722"/>
      <c r="B2" s="1173"/>
      <c r="C2" s="58"/>
      <c r="E2" s="1706" t="s">
        <v>35</v>
      </c>
      <c r="F2" s="1706"/>
      <c r="G2" s="1706"/>
      <c r="H2" s="1706"/>
      <c r="I2" s="1706"/>
      <c r="J2" s="1706"/>
      <c r="K2" s="1706"/>
      <c r="L2" s="1706"/>
      <c r="M2" s="1706"/>
    </row>
    <row r="3" spans="1:13" ht="18.75" thickBot="1" x14ac:dyDescent="0.25">
      <c r="A3" s="722"/>
      <c r="B3" s="391" t="s">
        <v>87</v>
      </c>
      <c r="C3" s="58"/>
      <c r="E3" s="405"/>
      <c r="F3" s="1655"/>
      <c r="G3" s="1655"/>
      <c r="H3" s="1655"/>
      <c r="I3" s="1655"/>
      <c r="J3" s="1655"/>
      <c r="K3" s="1655"/>
      <c r="L3" s="1655"/>
      <c r="M3" s="1655"/>
    </row>
    <row r="4" spans="1:13" ht="15.75" customHeight="1" x14ac:dyDescent="0.2">
      <c r="A4" s="722"/>
      <c r="B4" s="1359" t="str">
        <f>Title!$B$4</f>
        <v>R4</v>
      </c>
      <c r="C4" s="58"/>
      <c r="E4" s="406"/>
      <c r="F4" s="1656" t="s">
        <v>539</v>
      </c>
      <c r="G4" s="1656"/>
      <c r="H4" s="1656"/>
      <c r="I4" s="1656"/>
      <c r="J4" s="1656"/>
      <c r="K4" s="1656"/>
      <c r="L4" s="1656"/>
      <c r="M4" s="1656"/>
    </row>
    <row r="5" spans="1:13" ht="15.75" x14ac:dyDescent="0.2">
      <c r="A5" s="722"/>
      <c r="B5" s="1360"/>
      <c r="C5" s="58"/>
      <c r="E5" s="904"/>
      <c r="F5" s="1199"/>
      <c r="G5" s="1174"/>
      <c r="H5" s="908"/>
      <c r="I5" s="908"/>
      <c r="J5" s="908"/>
      <c r="K5" s="908"/>
      <c r="L5" s="908"/>
      <c r="M5" s="909"/>
    </row>
    <row r="6" spans="1:13" ht="16.5" thickBot="1" x14ac:dyDescent="0.25">
      <c r="A6" s="722"/>
      <c r="B6" s="1361"/>
      <c r="C6" s="58"/>
      <c r="E6" s="904"/>
      <c r="F6" s="1199" t="s">
        <v>6</v>
      </c>
      <c r="G6" s="1174" t="s">
        <v>482</v>
      </c>
      <c r="H6" s="908"/>
      <c r="I6" s="908"/>
      <c r="J6" s="908"/>
      <c r="K6" s="908"/>
      <c r="L6" s="908"/>
      <c r="M6" s="909"/>
    </row>
    <row r="7" spans="1:13" ht="16.5" thickBot="1" x14ac:dyDescent="0.25">
      <c r="A7" s="722"/>
      <c r="B7" s="59"/>
      <c r="C7" s="636"/>
      <c r="E7" s="904"/>
      <c r="F7" s="1199" t="s">
        <v>6</v>
      </c>
      <c r="G7" s="1174" t="s">
        <v>700</v>
      </c>
      <c r="H7" s="908"/>
      <c r="I7" s="908"/>
      <c r="J7" s="908"/>
      <c r="K7" s="908"/>
      <c r="L7" s="908"/>
      <c r="M7" s="909"/>
    </row>
    <row r="8" spans="1:13" ht="18" customHeight="1" x14ac:dyDescent="0.2">
      <c r="A8" s="722"/>
      <c r="B8" s="570" t="s">
        <v>142</v>
      </c>
      <c r="C8" s="571"/>
      <c r="E8" s="904"/>
      <c r="F8" s="1199" t="s">
        <v>6</v>
      </c>
      <c r="G8" s="1174" t="s">
        <v>20</v>
      </c>
      <c r="H8" s="908"/>
      <c r="I8" s="908"/>
      <c r="J8" s="908"/>
      <c r="K8" s="908"/>
      <c r="L8" s="908"/>
      <c r="M8" s="909"/>
    </row>
    <row r="9" spans="1:13" ht="20.25" x14ac:dyDescent="0.2">
      <c r="A9" s="722"/>
      <c r="B9" s="836" t="s">
        <v>171</v>
      </c>
      <c r="C9" s="571"/>
      <c r="E9" s="910"/>
      <c r="F9" s="910"/>
      <c r="G9" s="910"/>
      <c r="H9" s="910"/>
      <c r="I9" s="910"/>
      <c r="J9" s="910"/>
      <c r="K9" s="911"/>
      <c r="L9" s="910"/>
      <c r="M9" s="912"/>
    </row>
    <row r="10" spans="1:13" ht="18" x14ac:dyDescent="0.2">
      <c r="A10" s="722"/>
      <c r="B10" s="837"/>
      <c r="C10" s="838"/>
      <c r="E10" s="1652" t="s">
        <v>701</v>
      </c>
      <c r="F10" s="1653"/>
      <c r="G10" s="1653"/>
      <c r="H10" s="1653"/>
      <c r="I10" s="1653"/>
      <c r="J10" s="1653"/>
      <c r="K10" s="1653"/>
      <c r="L10" s="1653"/>
      <c r="M10" s="1653"/>
    </row>
    <row r="11" spans="1:13" ht="18" x14ac:dyDescent="0.2">
      <c r="A11" s="722"/>
      <c r="B11" s="839" t="s">
        <v>506</v>
      </c>
      <c r="C11" s="571"/>
      <c r="E11" s="914"/>
      <c r="F11" s="915"/>
      <c r="G11" s="916"/>
      <c r="H11" s="916"/>
      <c r="I11" s="916"/>
      <c r="J11" s="916"/>
      <c r="K11" s="916"/>
      <c r="L11" s="916"/>
      <c r="M11" s="917"/>
    </row>
    <row r="12" spans="1:13" ht="15.75" x14ac:dyDescent="0.2">
      <c r="A12" s="57"/>
      <c r="B12" s="840" t="s">
        <v>507</v>
      </c>
      <c r="C12" s="58"/>
      <c r="E12" s="1213"/>
      <c r="F12" s="1213"/>
      <c r="G12" s="919">
        <v>1</v>
      </c>
      <c r="H12" s="1248" t="s">
        <v>0</v>
      </c>
      <c r="I12" s="1249" t="s">
        <v>43</v>
      </c>
      <c r="J12" s="1249" t="s">
        <v>215</v>
      </c>
      <c r="K12" s="1249" t="s">
        <v>60</v>
      </c>
      <c r="L12" s="1250">
        <v>1</v>
      </c>
      <c r="M12" s="1251">
        <v>0.33333333333333331</v>
      </c>
    </row>
    <row r="13" spans="1:13" ht="15.75" x14ac:dyDescent="0.2">
      <c r="A13" s="722"/>
      <c r="B13" s="841" t="s">
        <v>197</v>
      </c>
      <c r="C13" s="571"/>
      <c r="E13" s="1214"/>
      <c r="F13" s="1214"/>
      <c r="G13" s="925">
        <v>2</v>
      </c>
      <c r="H13" s="1252" t="s">
        <v>0</v>
      </c>
      <c r="I13" s="1252" t="s">
        <v>61</v>
      </c>
      <c r="J13" s="1253" t="s">
        <v>215</v>
      </c>
      <c r="K13" s="1253" t="s">
        <v>60</v>
      </c>
      <c r="L13" s="1254">
        <v>2</v>
      </c>
      <c r="M13" s="1255">
        <f>M12+TIME(0,L12,0)</f>
        <v>0.33402777777777776</v>
      </c>
    </row>
    <row r="14" spans="1:13" ht="15.75" x14ac:dyDescent="0.2">
      <c r="A14" s="57"/>
      <c r="B14" s="842" t="s">
        <v>307</v>
      </c>
      <c r="C14" s="571"/>
      <c r="E14" s="982"/>
      <c r="F14" s="982"/>
      <c r="G14" s="931">
        <v>3</v>
      </c>
      <c r="H14" s="1256" t="s">
        <v>0</v>
      </c>
      <c r="I14" s="1256" t="s">
        <v>372</v>
      </c>
      <c r="J14" s="1258" t="s">
        <v>215</v>
      </c>
      <c r="K14" s="1258" t="s">
        <v>60</v>
      </c>
      <c r="L14" s="1259">
        <v>10</v>
      </c>
      <c r="M14" s="1260">
        <f t="shared" ref="M14:M20" si="0">M13+TIME(0,L13,0)</f>
        <v>0.33541666666666664</v>
      </c>
    </row>
    <row r="15" spans="1:13" ht="15.75" x14ac:dyDescent="0.2">
      <c r="A15" s="57"/>
      <c r="B15" s="577" t="s">
        <v>343</v>
      </c>
      <c r="C15" s="571"/>
      <c r="E15" s="795"/>
      <c r="F15" s="795"/>
      <c r="G15" s="737">
        <v>4</v>
      </c>
      <c r="H15" s="738" t="s">
        <v>0</v>
      </c>
      <c r="I15" s="739" t="s">
        <v>44</v>
      </c>
      <c r="J15" s="740" t="s">
        <v>215</v>
      </c>
      <c r="K15" s="740" t="s">
        <v>60</v>
      </c>
      <c r="L15" s="741">
        <v>15</v>
      </c>
      <c r="M15" s="742">
        <f t="shared" si="0"/>
        <v>0.34236111111111106</v>
      </c>
    </row>
    <row r="16" spans="1:13" ht="15.75" x14ac:dyDescent="0.2">
      <c r="A16" s="57"/>
      <c r="B16" s="578" t="s">
        <v>425</v>
      </c>
      <c r="C16" s="579"/>
      <c r="E16" s="982"/>
      <c r="F16" s="982"/>
      <c r="G16" s="1266">
        <v>5</v>
      </c>
      <c r="H16" s="1256" t="s">
        <v>0</v>
      </c>
      <c r="I16" s="1258" t="s">
        <v>374</v>
      </c>
      <c r="J16" s="1258" t="s">
        <v>215</v>
      </c>
      <c r="K16" s="1258" t="s">
        <v>60</v>
      </c>
      <c r="L16" s="1259">
        <v>5</v>
      </c>
      <c r="M16" s="1260">
        <f t="shared" si="0"/>
        <v>0.35277777777777775</v>
      </c>
    </row>
    <row r="17" spans="1:13" ht="15.75" x14ac:dyDescent="0.2">
      <c r="A17" s="57"/>
      <c r="B17" s="59"/>
      <c r="C17" s="520"/>
      <c r="E17" s="795"/>
      <c r="F17" s="795"/>
      <c r="G17" s="737">
        <v>6</v>
      </c>
      <c r="H17" s="738" t="s">
        <v>66</v>
      </c>
      <c r="I17" s="1094" t="s">
        <v>59</v>
      </c>
      <c r="J17" s="740" t="s">
        <v>215</v>
      </c>
      <c r="K17" s="740" t="s">
        <v>60</v>
      </c>
      <c r="L17" s="741">
        <v>87</v>
      </c>
      <c r="M17" s="742">
        <f t="shared" si="0"/>
        <v>0.35624999999999996</v>
      </c>
    </row>
    <row r="18" spans="1:13" ht="15.75" x14ac:dyDescent="0.2">
      <c r="A18" s="57"/>
      <c r="B18" s="59"/>
      <c r="C18" s="58"/>
      <c r="E18" s="982"/>
      <c r="F18" s="982"/>
      <c r="G18" s="1265">
        <v>7</v>
      </c>
      <c r="H18" s="1258"/>
      <c r="I18" s="1257" t="s">
        <v>492</v>
      </c>
      <c r="J18" s="1258" t="s">
        <v>215</v>
      </c>
      <c r="K18" s="1258"/>
      <c r="L18" s="1259">
        <v>0</v>
      </c>
      <c r="M18" s="1260">
        <f t="shared" si="0"/>
        <v>0.41666666666666663</v>
      </c>
    </row>
    <row r="19" spans="1:13" ht="15.75" x14ac:dyDescent="0.2">
      <c r="A19" s="722"/>
      <c r="B19" s="1325" t="s">
        <v>508</v>
      </c>
      <c r="C19" s="571"/>
      <c r="E19" s="795"/>
      <c r="F19" s="795"/>
      <c r="G19" s="743"/>
      <c r="H19" s="740"/>
      <c r="I19" s="739"/>
      <c r="J19" s="740" t="s">
        <v>215</v>
      </c>
      <c r="K19" s="740"/>
      <c r="L19" s="741"/>
      <c r="M19" s="742">
        <f t="shared" si="0"/>
        <v>0.41666666666666663</v>
      </c>
    </row>
    <row r="20" spans="1:13" ht="15.75" x14ac:dyDescent="0.2">
      <c r="A20" s="57"/>
      <c r="B20" s="840" t="s">
        <v>509</v>
      </c>
      <c r="C20" s="58"/>
      <c r="E20" s="982"/>
      <c r="F20" s="982"/>
      <c r="G20" s="1265"/>
      <c r="H20" s="1258"/>
      <c r="I20" s="1257"/>
      <c r="J20" s="1258" t="s">
        <v>7</v>
      </c>
      <c r="K20" s="1258"/>
      <c r="L20" s="1259"/>
      <c r="M20" s="1260">
        <f t="shared" si="0"/>
        <v>0.41666666666666663</v>
      </c>
    </row>
    <row r="21" spans="1:13" ht="15.75" x14ac:dyDescent="0.2">
      <c r="A21" s="722"/>
      <c r="B21" s="1326" t="s">
        <v>303</v>
      </c>
      <c r="C21" s="571"/>
      <c r="E21" s="982"/>
      <c r="F21" s="982"/>
      <c r="G21" s="637"/>
      <c r="H21" s="638"/>
      <c r="I21" s="1006"/>
      <c r="J21" s="638"/>
      <c r="K21" s="638"/>
      <c r="L21" s="639"/>
      <c r="M21" s="640"/>
    </row>
    <row r="22" spans="1:13" ht="18" customHeight="1" x14ac:dyDescent="0.25">
      <c r="A22" s="57"/>
      <c r="B22" s="1327" t="s">
        <v>342</v>
      </c>
      <c r="C22" s="571"/>
      <c r="E22" s="443"/>
      <c r="F22" s="443"/>
      <c r="G22" s="641"/>
      <c r="H22" s="642"/>
      <c r="I22" s="452"/>
      <c r="J22" s="642"/>
      <c r="K22" s="642"/>
      <c r="L22" s="643"/>
      <c r="M22" s="644"/>
    </row>
    <row r="23" spans="1:13" ht="18" x14ac:dyDescent="0.25">
      <c r="A23" s="57"/>
      <c r="B23" s="1328" t="s">
        <v>360</v>
      </c>
      <c r="C23" s="571"/>
      <c r="E23" s="1705" t="s">
        <v>702</v>
      </c>
      <c r="F23" s="1705"/>
      <c r="G23" s="1705"/>
      <c r="H23" s="1705"/>
      <c r="I23" s="1705"/>
      <c r="J23" s="1705"/>
      <c r="K23" s="1705"/>
      <c r="L23" s="1705"/>
      <c r="M23" s="1705"/>
    </row>
    <row r="24" spans="1:13" ht="15.75" x14ac:dyDescent="0.2">
      <c r="A24" s="57"/>
      <c r="B24" s="1329" t="s">
        <v>359</v>
      </c>
      <c r="C24" s="571"/>
      <c r="E24" s="1214"/>
      <c r="F24" s="1214"/>
      <c r="G24" s="948"/>
      <c r="H24" s="949"/>
      <c r="I24" s="1039"/>
      <c r="J24" s="949"/>
      <c r="K24" s="949"/>
      <c r="L24" s="950"/>
      <c r="M24" s="951"/>
    </row>
    <row r="25" spans="1:13" ht="15.75" x14ac:dyDescent="0.2">
      <c r="A25" s="57"/>
      <c r="B25" s="1330" t="s">
        <v>427</v>
      </c>
      <c r="C25" s="571"/>
      <c r="E25" s="1213"/>
      <c r="F25" s="1213"/>
      <c r="G25" s="919">
        <v>8</v>
      </c>
      <c r="H25" s="1248" t="s">
        <v>0</v>
      </c>
      <c r="I25" s="1249" t="s">
        <v>43</v>
      </c>
      <c r="J25" s="1249" t="s">
        <v>215</v>
      </c>
      <c r="K25" s="1249" t="s">
        <v>60</v>
      </c>
      <c r="L25" s="1250">
        <v>1</v>
      </c>
      <c r="M25" s="1251">
        <v>0.66666666666666663</v>
      </c>
    </row>
    <row r="26" spans="1:13" ht="15.75" x14ac:dyDescent="0.25">
      <c r="A26" s="57"/>
      <c r="B26" s="1331" t="s">
        <v>428</v>
      </c>
      <c r="C26" s="571"/>
      <c r="E26" s="1214"/>
      <c r="F26" s="1214"/>
      <c r="G26" s="925">
        <v>9</v>
      </c>
      <c r="H26" s="1252" t="s">
        <v>0</v>
      </c>
      <c r="I26" s="1252" t="s">
        <v>45</v>
      </c>
      <c r="J26" s="1253" t="s">
        <v>215</v>
      </c>
      <c r="K26" s="1253" t="s">
        <v>60</v>
      </c>
      <c r="L26" s="1254">
        <v>5</v>
      </c>
      <c r="M26" s="1255">
        <f>M25+TIME(0,L25,0)</f>
        <v>0.66736111111111107</v>
      </c>
    </row>
    <row r="27" spans="1:13" ht="15.75" x14ac:dyDescent="0.2">
      <c r="A27" s="57"/>
      <c r="B27" s="1332" t="s">
        <v>38</v>
      </c>
      <c r="C27" s="571"/>
      <c r="E27" s="1213"/>
      <c r="F27" s="1213"/>
      <c r="G27" s="646">
        <v>10</v>
      </c>
      <c r="H27" s="1249" t="s">
        <v>5</v>
      </c>
      <c r="I27" s="1257" t="s">
        <v>493</v>
      </c>
      <c r="J27" s="1249" t="s">
        <v>378</v>
      </c>
      <c r="K27" s="762"/>
      <c r="L27" s="1250">
        <v>5</v>
      </c>
      <c r="M27" s="1260">
        <f>M26+TIME(0,L26,0)</f>
        <v>0.67083333333333328</v>
      </c>
    </row>
    <row r="28" spans="1:13" ht="18" x14ac:dyDescent="0.2">
      <c r="A28" s="57"/>
      <c r="B28" s="1333" t="s">
        <v>32</v>
      </c>
      <c r="C28" s="571"/>
      <c r="E28" s="1214"/>
      <c r="F28" s="1214"/>
      <c r="G28" s="1264">
        <v>11</v>
      </c>
      <c r="H28" s="1253" t="s">
        <v>5</v>
      </c>
      <c r="I28" s="1253" t="s">
        <v>59</v>
      </c>
      <c r="J28" s="1253" t="s">
        <v>215</v>
      </c>
      <c r="K28" s="1038" t="s">
        <v>60</v>
      </c>
      <c r="L28" s="1254">
        <v>109</v>
      </c>
      <c r="M28" s="1255">
        <f>M27+TIME(0,L27,0)</f>
        <v>0.67430555555555549</v>
      </c>
    </row>
    <row r="29" spans="1:13" ht="15.75" x14ac:dyDescent="0.2">
      <c r="A29" s="57"/>
      <c r="B29" s="59"/>
      <c r="C29" s="58"/>
      <c r="E29" s="1213"/>
      <c r="F29" s="1213"/>
      <c r="G29" s="919">
        <v>12</v>
      </c>
      <c r="H29" s="1249"/>
      <c r="I29" s="425" t="s">
        <v>538</v>
      </c>
      <c r="J29" s="1249"/>
      <c r="K29" s="1249"/>
      <c r="L29" s="1250"/>
      <c r="M29" s="1260">
        <f>M28+TIME(0,L28,0)</f>
        <v>0.74999999999999989</v>
      </c>
    </row>
    <row r="30" spans="1:13" ht="18" x14ac:dyDescent="0.2">
      <c r="A30" s="57"/>
      <c r="B30" s="59"/>
      <c r="C30" s="58"/>
      <c r="E30" s="1036"/>
      <c r="F30" s="1036"/>
      <c r="G30" s="647"/>
      <c r="H30" s="1036"/>
      <c r="I30" s="1036"/>
      <c r="J30" s="1036"/>
      <c r="K30" s="1036"/>
      <c r="L30" s="1036"/>
      <c r="M30" s="648"/>
    </row>
    <row r="31" spans="1:13" ht="15.75" x14ac:dyDescent="0.2">
      <c r="A31" s="57"/>
      <c r="B31" s="839" t="s">
        <v>510</v>
      </c>
      <c r="C31" s="58"/>
      <c r="E31" s="443"/>
      <c r="F31" s="443"/>
      <c r="G31" s="641"/>
      <c r="H31" s="642"/>
      <c r="I31" s="452"/>
      <c r="J31" s="642"/>
      <c r="K31" s="642"/>
      <c r="L31" s="643"/>
      <c r="M31" s="644"/>
    </row>
    <row r="32" spans="1:13" ht="18" customHeight="1" x14ac:dyDescent="0.2">
      <c r="A32" s="57"/>
      <c r="B32" s="840" t="s">
        <v>511</v>
      </c>
      <c r="C32" s="58"/>
      <c r="E32" s="1705" t="s">
        <v>703</v>
      </c>
      <c r="F32" s="1705"/>
      <c r="G32" s="1705"/>
      <c r="H32" s="1705"/>
      <c r="I32" s="1705"/>
      <c r="J32" s="1705"/>
      <c r="K32" s="1705"/>
      <c r="L32" s="1705"/>
      <c r="M32" s="1705"/>
    </row>
    <row r="33" spans="1:13" ht="15.75" x14ac:dyDescent="0.2">
      <c r="A33" s="722"/>
      <c r="B33" s="1098" t="s">
        <v>512</v>
      </c>
      <c r="C33" s="571"/>
      <c r="E33" s="1214"/>
      <c r="F33" s="1214"/>
      <c r="G33" s="948"/>
      <c r="H33" s="949"/>
      <c r="I33" s="1039"/>
      <c r="J33" s="949"/>
      <c r="K33" s="949"/>
      <c r="L33" s="950"/>
      <c r="M33" s="951"/>
    </row>
    <row r="34" spans="1:13" ht="18" x14ac:dyDescent="0.2">
      <c r="A34" s="57"/>
      <c r="B34" s="1097" t="s">
        <v>513</v>
      </c>
      <c r="C34" s="58"/>
      <c r="E34" s="1213"/>
      <c r="F34" s="1213"/>
      <c r="G34" s="919">
        <v>13</v>
      </c>
      <c r="H34" s="1248" t="s">
        <v>0</v>
      </c>
      <c r="I34" s="1249" t="s">
        <v>43</v>
      </c>
      <c r="J34" s="1249" t="s">
        <v>215</v>
      </c>
      <c r="K34" s="1249" t="s">
        <v>60</v>
      </c>
      <c r="L34" s="1250">
        <v>1</v>
      </c>
      <c r="M34" s="1251">
        <v>0.5625</v>
      </c>
    </row>
    <row r="35" spans="1:13" ht="15.75" x14ac:dyDescent="0.2">
      <c r="A35" s="57"/>
      <c r="B35" s="59"/>
      <c r="C35" s="571"/>
      <c r="E35" s="1214"/>
      <c r="F35" s="1214"/>
      <c r="G35" s="925">
        <v>14</v>
      </c>
      <c r="H35" s="1252" t="s">
        <v>0</v>
      </c>
      <c r="I35" s="1252" t="s">
        <v>45</v>
      </c>
      <c r="J35" s="1253" t="s">
        <v>215</v>
      </c>
      <c r="K35" s="1253" t="s">
        <v>60</v>
      </c>
      <c r="L35" s="1254">
        <v>5</v>
      </c>
      <c r="M35" s="1255">
        <f>M34+TIME(0,L34,0)</f>
        <v>0.56319444444444444</v>
      </c>
    </row>
    <row r="36" spans="1:13" ht="15.75" x14ac:dyDescent="0.2">
      <c r="A36" s="57"/>
      <c r="B36" s="59"/>
      <c r="C36" s="571"/>
      <c r="E36" s="1213"/>
      <c r="F36" s="1213"/>
      <c r="G36" s="646">
        <v>15</v>
      </c>
      <c r="H36" s="1249" t="s">
        <v>5</v>
      </c>
      <c r="I36" s="1249" t="s">
        <v>59</v>
      </c>
      <c r="J36" s="1249" t="s">
        <v>215</v>
      </c>
      <c r="K36" s="1249"/>
      <c r="L36" s="1250">
        <v>114</v>
      </c>
      <c r="M36" s="1251">
        <f>M35+TIME(0,L35,0)</f>
        <v>0.56666666666666665</v>
      </c>
    </row>
    <row r="37" spans="1:13" ht="15.75" x14ac:dyDescent="0.2">
      <c r="A37" s="59"/>
      <c r="B37" s="59"/>
      <c r="C37" s="59"/>
      <c r="E37" s="1214"/>
      <c r="F37" s="1214"/>
      <c r="G37" s="1264">
        <v>16</v>
      </c>
      <c r="H37" s="1253"/>
      <c r="I37" s="1253" t="s">
        <v>704</v>
      </c>
      <c r="J37" s="1253" t="s">
        <v>215</v>
      </c>
      <c r="K37" s="1253" t="s">
        <v>60</v>
      </c>
      <c r="L37" s="1254">
        <v>0</v>
      </c>
      <c r="M37" s="1255">
        <f>M36+TIME(0,L36,0)</f>
        <v>0.64583333333333326</v>
      </c>
    </row>
    <row r="38" spans="1:13" ht="15.75" x14ac:dyDescent="0.2">
      <c r="A38" s="59"/>
      <c r="B38" s="1364" t="s">
        <v>640</v>
      </c>
      <c r="C38" s="59"/>
      <c r="E38" s="1213"/>
      <c r="F38" s="1213"/>
      <c r="G38" s="646"/>
      <c r="H38" s="1249"/>
      <c r="I38" s="1249"/>
      <c r="J38" s="1249"/>
      <c r="K38" s="762"/>
      <c r="L38" s="1250"/>
      <c r="M38" s="1251"/>
    </row>
    <row r="39" spans="1:13" ht="15.75" x14ac:dyDescent="0.2">
      <c r="A39" s="59"/>
      <c r="B39" s="1365"/>
      <c r="C39" s="59"/>
      <c r="E39" s="1214"/>
      <c r="F39" s="1214"/>
      <c r="G39" s="1264"/>
      <c r="H39" s="1253"/>
      <c r="I39" s="1253"/>
      <c r="J39" s="1253"/>
      <c r="K39" s="1038"/>
      <c r="L39" s="1254"/>
      <c r="M39" s="1255"/>
    </row>
    <row r="40" spans="1:13" ht="18" customHeight="1" x14ac:dyDescent="0.2">
      <c r="A40" s="59"/>
      <c r="B40" s="1151" t="s">
        <v>620</v>
      </c>
      <c r="C40" s="59"/>
      <c r="E40" s="443"/>
      <c r="F40" s="443"/>
      <c r="G40" s="641"/>
      <c r="H40" s="642"/>
      <c r="I40" s="452"/>
      <c r="J40" s="642"/>
      <c r="K40" s="642"/>
      <c r="L40" s="643"/>
      <c r="M40" s="644"/>
    </row>
    <row r="41" spans="1:13" ht="18" x14ac:dyDescent="0.2">
      <c r="A41" s="57"/>
      <c r="B41" s="843" t="s">
        <v>447</v>
      </c>
      <c r="C41" s="58"/>
      <c r="E41" s="1705" t="s">
        <v>705</v>
      </c>
      <c r="F41" s="1705"/>
      <c r="G41" s="1705"/>
      <c r="H41" s="1705"/>
      <c r="I41" s="1705"/>
      <c r="J41" s="1705"/>
      <c r="K41" s="1705"/>
      <c r="L41" s="1705"/>
      <c r="M41" s="1705"/>
    </row>
    <row r="42" spans="1:13" ht="16.5" thickBot="1" x14ac:dyDescent="0.25">
      <c r="A42" s="57"/>
      <c r="B42" s="59"/>
      <c r="C42" s="58"/>
      <c r="E42" s="1214"/>
      <c r="F42" s="1214"/>
      <c r="G42" s="948"/>
      <c r="H42" s="949"/>
      <c r="I42" s="1039"/>
      <c r="J42" s="949"/>
      <c r="K42" s="949"/>
      <c r="L42" s="950"/>
      <c r="M42" s="951"/>
    </row>
    <row r="43" spans="1:13" ht="15.75" x14ac:dyDescent="0.2">
      <c r="A43" s="57"/>
      <c r="B43" s="703" t="s">
        <v>365</v>
      </c>
      <c r="C43" s="580"/>
      <c r="E43" s="1213"/>
      <c r="F43" s="1213"/>
      <c r="G43" s="919">
        <v>17</v>
      </c>
      <c r="H43" s="1248" t="s">
        <v>0</v>
      </c>
      <c r="I43" s="1249" t="s">
        <v>706</v>
      </c>
      <c r="J43" s="1249" t="s">
        <v>215</v>
      </c>
      <c r="K43" s="1249" t="s">
        <v>18</v>
      </c>
      <c r="L43" s="1250">
        <v>1</v>
      </c>
      <c r="M43" s="1251">
        <v>0.66666666666666663</v>
      </c>
    </row>
    <row r="44" spans="1:13" ht="15.75" x14ac:dyDescent="0.2">
      <c r="A44" s="57"/>
      <c r="B44" s="704" t="s">
        <v>315</v>
      </c>
      <c r="C44" s="580"/>
      <c r="E44" s="1214"/>
      <c r="F44" s="1214"/>
      <c r="G44" s="925">
        <v>18</v>
      </c>
      <c r="H44" s="1252" t="s">
        <v>0</v>
      </c>
      <c r="I44" s="1252" t="s">
        <v>45</v>
      </c>
      <c r="J44" s="1253" t="s">
        <v>215</v>
      </c>
      <c r="K44" s="1253" t="s">
        <v>18</v>
      </c>
      <c r="L44" s="1254">
        <v>5</v>
      </c>
      <c r="M44" s="1255">
        <f>M43+TIME(0,L43,0)</f>
        <v>0.66736111111111107</v>
      </c>
    </row>
    <row r="45" spans="1:13" ht="15.75" x14ac:dyDescent="0.2">
      <c r="A45" s="57"/>
      <c r="B45" s="581" t="s">
        <v>293</v>
      </c>
      <c r="C45" s="580"/>
      <c r="E45" s="1213"/>
      <c r="F45" s="1213"/>
      <c r="G45" s="646">
        <v>19</v>
      </c>
      <c r="H45" s="1249" t="s">
        <v>5</v>
      </c>
      <c r="I45" s="1249" t="s">
        <v>59</v>
      </c>
      <c r="J45" s="1249" t="s">
        <v>215</v>
      </c>
      <c r="K45" s="1249"/>
      <c r="L45" s="1250">
        <v>114</v>
      </c>
      <c r="M45" s="1251">
        <f>M44+TIME(0,L44,0)</f>
        <v>0.67083333333333328</v>
      </c>
    </row>
    <row r="46" spans="1:13" ht="15.75" x14ac:dyDescent="0.2">
      <c r="A46" s="57"/>
      <c r="B46" s="582" t="s">
        <v>143</v>
      </c>
      <c r="C46" s="580"/>
      <c r="E46" s="1214"/>
      <c r="F46" s="1214"/>
      <c r="G46" s="1264">
        <v>20</v>
      </c>
      <c r="H46" s="1253"/>
      <c r="I46" s="1253" t="s">
        <v>707</v>
      </c>
      <c r="J46" s="1253" t="s">
        <v>215</v>
      </c>
      <c r="K46" s="1253" t="s">
        <v>18</v>
      </c>
      <c r="L46" s="1254">
        <v>0</v>
      </c>
      <c r="M46" s="1255">
        <f>M45+TIME(0,L45,0)</f>
        <v>0.75</v>
      </c>
    </row>
    <row r="47" spans="1:13" ht="15.75" x14ac:dyDescent="0.2">
      <c r="A47" s="57"/>
      <c r="B47" s="583" t="s">
        <v>144</v>
      </c>
      <c r="C47" s="580"/>
      <c r="E47" s="1213"/>
      <c r="F47" s="1213"/>
      <c r="G47" s="646"/>
      <c r="H47" s="1249"/>
      <c r="I47" s="1249"/>
      <c r="J47" s="1249"/>
      <c r="K47" s="762"/>
      <c r="L47" s="1250"/>
      <c r="M47" s="1251"/>
    </row>
    <row r="48" spans="1:13" ht="15.75" x14ac:dyDescent="0.2">
      <c r="A48" s="57"/>
      <c r="B48" s="584" t="s">
        <v>141</v>
      </c>
      <c r="C48" s="580"/>
      <c r="E48" s="1214"/>
      <c r="F48" s="1214"/>
      <c r="G48" s="1264"/>
      <c r="H48" s="1253"/>
      <c r="I48" s="1253"/>
      <c r="J48" s="1253"/>
      <c r="K48" s="1038"/>
      <c r="L48" s="1254"/>
      <c r="M48" s="1255"/>
    </row>
    <row r="49" spans="1:13" ht="15.75" x14ac:dyDescent="0.2">
      <c r="A49" s="57"/>
      <c r="B49" s="585" t="s">
        <v>311</v>
      </c>
      <c r="C49" s="580"/>
      <c r="E49" s="443"/>
      <c r="F49" s="443"/>
      <c r="G49" s="641"/>
      <c r="H49" s="642"/>
      <c r="I49" s="452"/>
      <c r="J49" s="642"/>
      <c r="K49" s="642"/>
      <c r="L49" s="643"/>
      <c r="M49" s="644"/>
    </row>
    <row r="50" spans="1:13" ht="18.75" customHeight="1" x14ac:dyDescent="0.2">
      <c r="A50" s="57"/>
      <c r="B50" s="585" t="s">
        <v>312</v>
      </c>
      <c r="C50" s="580"/>
      <c r="E50" s="1705" t="s">
        <v>708</v>
      </c>
      <c r="F50" s="1705"/>
      <c r="G50" s="1705"/>
      <c r="H50" s="1705"/>
      <c r="I50" s="1705"/>
      <c r="J50" s="1705"/>
      <c r="K50" s="1705"/>
      <c r="L50" s="1705"/>
      <c r="M50" s="1705"/>
    </row>
    <row r="51" spans="1:13" ht="15.75" x14ac:dyDescent="0.2">
      <c r="A51" s="57"/>
      <c r="B51" s="585" t="s">
        <v>175</v>
      </c>
      <c r="C51" s="580"/>
      <c r="E51" s="1214"/>
      <c r="F51" s="1214"/>
      <c r="G51" s="948"/>
      <c r="H51" s="949"/>
      <c r="I51" s="1039"/>
      <c r="J51" s="949"/>
      <c r="K51" s="949"/>
      <c r="L51" s="950"/>
      <c r="M51" s="951"/>
    </row>
    <row r="52" spans="1:13" ht="15.75" x14ac:dyDescent="0.2">
      <c r="A52" s="57"/>
      <c r="B52" s="585" t="s">
        <v>317</v>
      </c>
      <c r="C52" s="580"/>
      <c r="E52" s="1213"/>
      <c r="F52" s="1213"/>
      <c r="G52" s="919">
        <v>21</v>
      </c>
      <c r="H52" s="1248" t="s">
        <v>0</v>
      </c>
      <c r="I52" s="1249" t="s">
        <v>43</v>
      </c>
      <c r="J52" s="1249" t="s">
        <v>215</v>
      </c>
      <c r="K52" s="1249" t="s">
        <v>60</v>
      </c>
      <c r="L52" s="1250">
        <v>1</v>
      </c>
      <c r="M52" s="1251">
        <v>0.8125</v>
      </c>
    </row>
    <row r="53" spans="1:13" ht="15.75" x14ac:dyDescent="0.2">
      <c r="A53" s="57"/>
      <c r="B53" s="585" t="s">
        <v>313</v>
      </c>
      <c r="C53" s="580"/>
      <c r="E53" s="1214"/>
      <c r="F53" s="1214"/>
      <c r="G53" s="925">
        <v>22</v>
      </c>
      <c r="H53" s="1252" t="s">
        <v>0</v>
      </c>
      <c r="I53" s="1252" t="s">
        <v>45</v>
      </c>
      <c r="J53" s="1253" t="s">
        <v>215</v>
      </c>
      <c r="K53" s="1253" t="s">
        <v>60</v>
      </c>
      <c r="L53" s="1254">
        <v>5</v>
      </c>
      <c r="M53" s="1255">
        <f>M52+TIME(0,L52,0)</f>
        <v>0.81319444444444444</v>
      </c>
    </row>
    <row r="54" spans="1:13" ht="15.75" x14ac:dyDescent="0.2">
      <c r="A54" s="57"/>
      <c r="B54" s="585" t="s">
        <v>174</v>
      </c>
      <c r="C54" s="580"/>
      <c r="E54" s="1213"/>
      <c r="F54" s="1213"/>
      <c r="G54" s="646">
        <v>23</v>
      </c>
      <c r="H54" s="1249" t="s">
        <v>5</v>
      </c>
      <c r="I54" s="1249" t="s">
        <v>59</v>
      </c>
      <c r="J54" s="1249" t="s">
        <v>215</v>
      </c>
      <c r="K54" s="1249"/>
      <c r="L54" s="1250">
        <v>114</v>
      </c>
      <c r="M54" s="1251">
        <f>M53+TIME(0,L53,0)</f>
        <v>0.81666666666666665</v>
      </c>
    </row>
    <row r="55" spans="1:13" ht="15.75" x14ac:dyDescent="0.2">
      <c r="A55" s="57"/>
      <c r="B55" s="585" t="s">
        <v>314</v>
      </c>
      <c r="C55" s="580"/>
      <c r="E55" s="1214"/>
      <c r="F55" s="1214"/>
      <c r="G55" s="1264">
        <v>24</v>
      </c>
      <c r="H55" s="1253"/>
      <c r="I55" s="1253" t="s">
        <v>494</v>
      </c>
      <c r="J55" s="1253" t="s">
        <v>215</v>
      </c>
      <c r="K55" s="1253" t="s">
        <v>60</v>
      </c>
      <c r="L55" s="1254">
        <v>0</v>
      </c>
      <c r="M55" s="1255">
        <f>M54+TIME(0,L54,0)</f>
        <v>0.89583333333333326</v>
      </c>
    </row>
    <row r="56" spans="1:13" ht="15.75" x14ac:dyDescent="0.2">
      <c r="A56" s="57"/>
      <c r="B56" s="846" t="s">
        <v>145</v>
      </c>
      <c r="C56" s="580"/>
      <c r="E56" s="1213"/>
      <c r="F56" s="1213"/>
      <c r="G56" s="646"/>
      <c r="H56" s="1249"/>
      <c r="I56" s="1249"/>
      <c r="J56" s="1249" t="s">
        <v>215</v>
      </c>
      <c r="K56" s="762"/>
      <c r="L56" s="1250">
        <v>0</v>
      </c>
      <c r="M56" s="1260">
        <f>M55+TIME(0,L55,0)</f>
        <v>0.89583333333333326</v>
      </c>
    </row>
    <row r="57" spans="1:13" ht="15.75" x14ac:dyDescent="0.2">
      <c r="A57" s="57"/>
      <c r="B57" s="59"/>
      <c r="C57" s="58"/>
      <c r="E57" s="1214"/>
      <c r="F57" s="1214"/>
      <c r="G57" s="1264"/>
      <c r="H57" s="1253"/>
      <c r="I57" s="1253"/>
      <c r="J57" s="1253"/>
      <c r="K57" s="1038"/>
      <c r="L57" s="1254">
        <v>0</v>
      </c>
      <c r="M57" s="1255">
        <f>M56+TIME(0,L56,0)</f>
        <v>0.89583333333333326</v>
      </c>
    </row>
    <row r="58" spans="1:13" ht="15.75" x14ac:dyDescent="0.2">
      <c r="A58" s="1148"/>
      <c r="B58" s="1149" t="s">
        <v>639</v>
      </c>
      <c r="C58" s="1150"/>
      <c r="E58" s="443"/>
      <c r="F58" s="443"/>
      <c r="G58" s="641"/>
      <c r="H58" s="642"/>
      <c r="I58" s="452"/>
      <c r="J58" s="642"/>
      <c r="K58" s="642"/>
      <c r="L58" s="643"/>
      <c r="M58" s="644"/>
    </row>
    <row r="59" spans="1:13" ht="18" x14ac:dyDescent="0.2">
      <c r="A59" s="1109"/>
      <c r="B59" s="1109"/>
      <c r="C59" s="1109"/>
      <c r="E59" s="1705" t="s">
        <v>709</v>
      </c>
      <c r="F59" s="1705"/>
      <c r="G59" s="1705"/>
      <c r="H59" s="1705"/>
      <c r="I59" s="1705"/>
      <c r="J59" s="1705"/>
      <c r="K59" s="1705"/>
      <c r="L59" s="1705"/>
      <c r="M59" s="1705"/>
    </row>
    <row r="60" spans="1:13" ht="15.75" x14ac:dyDescent="0.2">
      <c r="A60" s="1109"/>
      <c r="B60" s="1109"/>
      <c r="C60" s="1109"/>
      <c r="E60" s="1214"/>
      <c r="F60" s="1214"/>
      <c r="G60" s="948"/>
      <c r="H60" s="949"/>
      <c r="I60" s="1039"/>
      <c r="J60" s="949"/>
      <c r="K60" s="949"/>
      <c r="L60" s="950"/>
      <c r="M60" s="951"/>
    </row>
    <row r="61" spans="1:13" ht="15.75" x14ac:dyDescent="0.2">
      <c r="A61" s="1109"/>
      <c r="B61" s="1109"/>
      <c r="C61" s="1109"/>
      <c r="E61" s="1213"/>
      <c r="F61" s="1213"/>
      <c r="G61" s="919">
        <v>25</v>
      </c>
      <c r="H61" s="1248" t="s">
        <v>0</v>
      </c>
      <c r="I61" s="1249" t="s">
        <v>43</v>
      </c>
      <c r="J61" s="1249" t="s">
        <v>215</v>
      </c>
      <c r="K61" s="1249" t="s">
        <v>60</v>
      </c>
      <c r="L61" s="1250">
        <v>1</v>
      </c>
      <c r="M61" s="1251">
        <v>0.33333333333333331</v>
      </c>
    </row>
    <row r="62" spans="1:13" ht="15.75" x14ac:dyDescent="0.2">
      <c r="A62" s="1109"/>
      <c r="B62" s="1109"/>
      <c r="C62" s="1109"/>
      <c r="E62" s="1214"/>
      <c r="F62" s="1214"/>
      <c r="G62" s="925">
        <v>26</v>
      </c>
      <c r="H62" s="1252" t="s">
        <v>0</v>
      </c>
      <c r="I62" s="1252" t="s">
        <v>45</v>
      </c>
      <c r="J62" s="1253" t="s">
        <v>215</v>
      </c>
      <c r="K62" s="1253" t="s">
        <v>60</v>
      </c>
      <c r="L62" s="1254">
        <v>5</v>
      </c>
      <c r="M62" s="1255">
        <f>M61+TIME(0,L61,0)</f>
        <v>0.33402777777777776</v>
      </c>
    </row>
    <row r="63" spans="1:13" ht="15.75" x14ac:dyDescent="0.2">
      <c r="A63" s="1109"/>
      <c r="B63" s="1109"/>
      <c r="C63" s="1109"/>
      <c r="E63" s="1213"/>
      <c r="F63" s="1213"/>
      <c r="G63" s="646">
        <v>27</v>
      </c>
      <c r="H63" s="1249" t="s">
        <v>5</v>
      </c>
      <c r="I63" s="1249" t="s">
        <v>59</v>
      </c>
      <c r="J63" s="1249" t="s">
        <v>215</v>
      </c>
      <c r="K63" s="1249"/>
      <c r="L63" s="1250">
        <v>114</v>
      </c>
      <c r="M63" s="1251">
        <f>M62+TIME(0,L62,0)</f>
        <v>0.33749999999999997</v>
      </c>
    </row>
    <row r="64" spans="1:13" ht="15.75" x14ac:dyDescent="0.2">
      <c r="A64" s="1109"/>
      <c r="B64" s="1109"/>
      <c r="C64" s="1109"/>
      <c r="E64" s="1214"/>
      <c r="F64" s="1214"/>
      <c r="G64" s="1264">
        <v>28</v>
      </c>
      <c r="H64" s="1253"/>
      <c r="I64" s="1253" t="s">
        <v>495</v>
      </c>
      <c r="J64" s="1253" t="s">
        <v>215</v>
      </c>
      <c r="K64" s="1253" t="s">
        <v>60</v>
      </c>
      <c r="L64" s="1254">
        <v>0</v>
      </c>
      <c r="M64" s="1255">
        <f>M63+TIME(0,L63,0)</f>
        <v>0.41666666666666663</v>
      </c>
    </row>
    <row r="65" spans="1:13" ht="15.75" x14ac:dyDescent="0.2">
      <c r="A65" s="1109"/>
      <c r="B65" s="1109"/>
      <c r="C65" s="1109"/>
      <c r="E65" s="1213"/>
      <c r="F65" s="1213"/>
      <c r="G65" s="646"/>
      <c r="H65" s="1249"/>
      <c r="I65" s="1249"/>
      <c r="J65" s="1249" t="s">
        <v>215</v>
      </c>
      <c r="K65" s="762"/>
      <c r="L65" s="1250">
        <v>0</v>
      </c>
      <c r="M65" s="1260">
        <f>M64+TIME(0,L64,0)</f>
        <v>0.41666666666666663</v>
      </c>
    </row>
    <row r="66" spans="1:13" ht="15.75" x14ac:dyDescent="0.2">
      <c r="A66" s="1109"/>
      <c r="B66" s="1109"/>
      <c r="C66" s="1109"/>
      <c r="E66" s="443"/>
      <c r="F66" s="443"/>
      <c r="G66" s="641"/>
      <c r="H66" s="642"/>
      <c r="I66" s="452"/>
      <c r="J66" s="642"/>
      <c r="K66" s="642"/>
      <c r="L66" s="643"/>
      <c r="M66" s="644"/>
    </row>
    <row r="67" spans="1:13" ht="18" x14ac:dyDescent="0.2">
      <c r="A67" s="1109"/>
      <c r="B67" s="1109"/>
      <c r="C67" s="1109"/>
      <c r="E67" s="1705" t="s">
        <v>710</v>
      </c>
      <c r="F67" s="1705"/>
      <c r="G67" s="1705"/>
      <c r="H67" s="1705"/>
      <c r="I67" s="1705"/>
      <c r="J67" s="1705"/>
      <c r="K67" s="1705"/>
      <c r="L67" s="1705"/>
      <c r="M67" s="1705"/>
    </row>
    <row r="68" spans="1:13" ht="15.75" x14ac:dyDescent="0.2">
      <c r="A68" s="1109"/>
      <c r="B68" s="1109"/>
      <c r="C68" s="1109"/>
      <c r="E68" s="1214"/>
      <c r="F68" s="1214"/>
      <c r="G68" s="948"/>
      <c r="H68" s="949"/>
      <c r="I68" s="1039"/>
      <c r="J68" s="949"/>
      <c r="K68" s="949"/>
      <c r="L68" s="950"/>
      <c r="M68" s="951"/>
    </row>
    <row r="69" spans="1:13" ht="15.75" x14ac:dyDescent="0.2">
      <c r="A69" s="1109"/>
      <c r="B69" s="1109"/>
      <c r="C69" s="1109"/>
      <c r="E69" s="1213"/>
      <c r="F69" s="1213"/>
      <c r="G69" s="919">
        <v>29</v>
      </c>
      <c r="H69" s="1248" t="s">
        <v>0</v>
      </c>
      <c r="I69" s="1249" t="s">
        <v>43</v>
      </c>
      <c r="J69" s="1249" t="s">
        <v>215</v>
      </c>
      <c r="K69" s="1249" t="s">
        <v>60</v>
      </c>
      <c r="L69" s="1250">
        <v>1</v>
      </c>
      <c r="M69" s="1251">
        <v>0.66666666666666663</v>
      </c>
    </row>
    <row r="70" spans="1:13" ht="15.75" x14ac:dyDescent="0.2">
      <c r="A70" s="1109"/>
      <c r="B70" s="1109"/>
      <c r="C70" s="1109"/>
      <c r="E70" s="1214"/>
      <c r="F70" s="1214"/>
      <c r="G70" s="925">
        <v>30</v>
      </c>
      <c r="H70" s="1252" t="s">
        <v>0</v>
      </c>
      <c r="I70" s="1252" t="s">
        <v>45</v>
      </c>
      <c r="J70" s="1253" t="s">
        <v>215</v>
      </c>
      <c r="K70" s="1253" t="s">
        <v>60</v>
      </c>
      <c r="L70" s="1254">
        <v>5</v>
      </c>
      <c r="M70" s="1255">
        <f>M69+TIME(0,L69,0)</f>
        <v>0.66736111111111107</v>
      </c>
    </row>
    <row r="71" spans="1:13" ht="15.75" x14ac:dyDescent="0.2">
      <c r="A71" s="1109"/>
      <c r="B71" s="1109"/>
      <c r="C71" s="1109"/>
      <c r="E71" s="1213"/>
      <c r="F71" s="1213"/>
      <c r="G71" s="646">
        <v>31</v>
      </c>
      <c r="H71" s="1249" t="s">
        <v>5</v>
      </c>
      <c r="I71" s="1249" t="s">
        <v>59</v>
      </c>
      <c r="J71" s="1249" t="s">
        <v>215</v>
      </c>
      <c r="K71" s="1249"/>
      <c r="L71" s="1250">
        <v>114</v>
      </c>
      <c r="M71" s="1251">
        <f>M70+TIME(0,L70,0)</f>
        <v>0.67083333333333328</v>
      </c>
    </row>
    <row r="72" spans="1:13" ht="15.75" x14ac:dyDescent="0.2">
      <c r="A72" s="1109"/>
      <c r="B72" s="1109"/>
      <c r="C72" s="1109"/>
      <c r="E72" s="1214"/>
      <c r="F72" s="1214"/>
      <c r="G72" s="1264">
        <v>32</v>
      </c>
      <c r="H72" s="1253"/>
      <c r="I72" s="1253" t="s">
        <v>496</v>
      </c>
      <c r="J72" s="1253" t="s">
        <v>215</v>
      </c>
      <c r="K72" s="1253" t="s">
        <v>60</v>
      </c>
      <c r="L72" s="1254">
        <v>0</v>
      </c>
      <c r="M72" s="1255">
        <f>M71+TIME(0,L71,0)</f>
        <v>0.75</v>
      </c>
    </row>
    <row r="73" spans="1:13" ht="15.75" x14ac:dyDescent="0.2">
      <c r="A73" s="1109"/>
      <c r="B73" s="1109"/>
      <c r="C73" s="1109"/>
      <c r="E73" s="1213"/>
      <c r="F73" s="1213"/>
      <c r="G73" s="646"/>
      <c r="H73" s="1249"/>
      <c r="I73" s="1249"/>
      <c r="J73" s="1249" t="s">
        <v>215</v>
      </c>
      <c r="K73" s="762"/>
      <c r="L73" s="1250">
        <v>0</v>
      </c>
      <c r="M73" s="1260">
        <f>M72+TIME(0,L72,0)</f>
        <v>0.75</v>
      </c>
    </row>
    <row r="74" spans="1:13" ht="15.75" x14ac:dyDescent="0.2">
      <c r="A74" s="1109"/>
      <c r="B74" s="1109"/>
      <c r="C74" s="1109"/>
      <c r="E74" s="1214"/>
      <c r="F74" s="1214"/>
      <c r="G74" s="1264"/>
      <c r="H74" s="1253"/>
      <c r="I74" s="1253"/>
      <c r="J74" s="1253"/>
      <c r="K74" s="1038"/>
      <c r="L74" s="1254">
        <v>0</v>
      </c>
      <c r="M74" s="1255">
        <f>M73+TIME(0,L73,0)</f>
        <v>0.75</v>
      </c>
    </row>
    <row r="75" spans="1:13" ht="15.75" x14ac:dyDescent="0.2">
      <c r="A75" s="1109"/>
      <c r="B75" s="1109"/>
      <c r="C75" s="1109"/>
      <c r="E75" s="1214"/>
      <c r="F75" s="1214"/>
      <c r="G75" s="1264"/>
      <c r="H75" s="1253"/>
      <c r="I75" s="1253"/>
      <c r="J75" s="1253"/>
      <c r="K75" s="1038"/>
      <c r="L75" s="1254"/>
      <c r="M75" s="1255"/>
    </row>
    <row r="76" spans="1:13" ht="15.75" x14ac:dyDescent="0.2">
      <c r="A76" s="1109"/>
      <c r="B76" s="1109"/>
      <c r="C76" s="1109"/>
      <c r="E76" s="443"/>
      <c r="F76" s="443"/>
      <c r="G76" s="641"/>
      <c r="H76" s="642"/>
      <c r="I76" s="452"/>
      <c r="J76" s="642"/>
      <c r="K76" s="642"/>
      <c r="L76" s="643"/>
      <c r="M76" s="644"/>
    </row>
    <row r="77" spans="1:13" ht="18" x14ac:dyDescent="0.2">
      <c r="E77" s="1705" t="s">
        <v>711</v>
      </c>
      <c r="F77" s="1705"/>
      <c r="G77" s="1705"/>
      <c r="H77" s="1705"/>
      <c r="I77" s="1705"/>
      <c r="J77" s="1705"/>
      <c r="K77" s="1705"/>
      <c r="L77" s="1705"/>
      <c r="M77" s="1705"/>
    </row>
    <row r="78" spans="1:13" ht="15.75" x14ac:dyDescent="0.2">
      <c r="E78" s="1214"/>
      <c r="F78" s="1214"/>
      <c r="G78" s="948"/>
      <c r="H78" s="949"/>
      <c r="I78" s="1039"/>
      <c r="J78" s="949"/>
      <c r="K78" s="949"/>
      <c r="L78" s="950"/>
      <c r="M78" s="951"/>
    </row>
    <row r="79" spans="1:13" ht="15.75" x14ac:dyDescent="0.2">
      <c r="E79" s="1213"/>
      <c r="F79" s="1213"/>
      <c r="G79" s="919">
        <v>33</v>
      </c>
      <c r="H79" s="1248" t="s">
        <v>0</v>
      </c>
      <c r="I79" s="1249" t="s">
        <v>43</v>
      </c>
      <c r="J79" s="1249" t="s">
        <v>215</v>
      </c>
      <c r="K79" s="1249" t="s">
        <v>60</v>
      </c>
      <c r="L79" s="1250">
        <v>1</v>
      </c>
      <c r="M79" s="1251">
        <v>0.4375</v>
      </c>
    </row>
    <row r="80" spans="1:13" ht="15.75" x14ac:dyDescent="0.2">
      <c r="E80" s="1214"/>
      <c r="F80" s="1214"/>
      <c r="G80" s="925">
        <v>34</v>
      </c>
      <c r="H80" s="1252" t="s">
        <v>0</v>
      </c>
      <c r="I80" s="1252" t="s">
        <v>45</v>
      </c>
      <c r="J80" s="1253" t="s">
        <v>215</v>
      </c>
      <c r="K80" s="1253" t="s">
        <v>60</v>
      </c>
      <c r="L80" s="1254">
        <v>5</v>
      </c>
      <c r="M80" s="1255">
        <f>M79+TIME(0,L79,0)</f>
        <v>0.43819444444444444</v>
      </c>
    </row>
    <row r="81" spans="5:13" ht="15.75" x14ac:dyDescent="0.2">
      <c r="E81" s="1213"/>
      <c r="F81" s="1213"/>
      <c r="G81" s="646">
        <v>35</v>
      </c>
      <c r="H81" s="1249" t="s">
        <v>5</v>
      </c>
      <c r="I81" s="1249" t="s">
        <v>59</v>
      </c>
      <c r="J81" s="1249" t="s">
        <v>215</v>
      </c>
      <c r="K81" s="1249"/>
      <c r="L81" s="1250">
        <v>114</v>
      </c>
      <c r="M81" s="1251">
        <f>M80+TIME(0,L80,0)</f>
        <v>0.44166666666666665</v>
      </c>
    </row>
    <row r="82" spans="5:13" ht="15.75" x14ac:dyDescent="0.2">
      <c r="E82" s="1214"/>
      <c r="F82" s="1214"/>
      <c r="G82" s="1264">
        <v>36</v>
      </c>
      <c r="H82" s="1253"/>
      <c r="I82" s="1253" t="s">
        <v>483</v>
      </c>
      <c r="J82" s="1253" t="s">
        <v>215</v>
      </c>
      <c r="K82" s="1253" t="s">
        <v>60</v>
      </c>
      <c r="L82" s="1254">
        <v>0</v>
      </c>
      <c r="M82" s="1255">
        <f>M81+TIME(0,L81,0)</f>
        <v>0.52083333333333326</v>
      </c>
    </row>
    <row r="83" spans="5:13" ht="15.75" x14ac:dyDescent="0.2">
      <c r="E83" s="1213"/>
      <c r="F83" s="1213"/>
      <c r="G83" s="646"/>
      <c r="H83" s="1249"/>
      <c r="I83" s="1249"/>
      <c r="J83" s="1249" t="s">
        <v>215</v>
      </c>
      <c r="K83" s="762"/>
      <c r="L83" s="1250">
        <v>0</v>
      </c>
      <c r="M83" s="1260">
        <f>M82+TIME(0,L82,0)</f>
        <v>0.52083333333333326</v>
      </c>
    </row>
    <row r="84" spans="5:13" ht="15.75" x14ac:dyDescent="0.2">
      <c r="E84" s="1214"/>
      <c r="F84" s="1214"/>
      <c r="G84" s="1264"/>
      <c r="H84" s="1253"/>
      <c r="I84" s="1253"/>
      <c r="J84" s="1253"/>
      <c r="K84" s="1038"/>
      <c r="L84" s="1254">
        <v>0</v>
      </c>
      <c r="M84" s="1255">
        <f>M83+TIME(0,L83,0)</f>
        <v>0.52083333333333326</v>
      </c>
    </row>
    <row r="85" spans="5:13" ht="15.75" x14ac:dyDescent="0.2">
      <c r="E85" s="443"/>
      <c r="F85" s="443"/>
      <c r="G85" s="641"/>
      <c r="H85" s="642"/>
      <c r="I85" s="452"/>
      <c r="J85" s="642"/>
      <c r="K85" s="642"/>
      <c r="L85" s="643"/>
      <c r="M85" s="644"/>
    </row>
    <row r="86" spans="5:13" ht="18" x14ac:dyDescent="0.2">
      <c r="E86" s="1705" t="s">
        <v>712</v>
      </c>
      <c r="F86" s="1705"/>
      <c r="G86" s="1705"/>
      <c r="H86" s="1705"/>
      <c r="I86" s="1705"/>
      <c r="J86" s="1705"/>
      <c r="K86" s="1705"/>
      <c r="L86" s="1705"/>
      <c r="M86" s="1705"/>
    </row>
    <row r="87" spans="5:13" ht="15.75" x14ac:dyDescent="0.2">
      <c r="E87" s="1214"/>
      <c r="F87" s="1214"/>
      <c r="G87" s="948"/>
      <c r="H87" s="949"/>
      <c r="I87" s="1039"/>
      <c r="J87" s="949"/>
      <c r="K87" s="949"/>
      <c r="L87" s="950"/>
      <c r="M87" s="951"/>
    </row>
    <row r="88" spans="5:13" ht="15.75" x14ac:dyDescent="0.2">
      <c r="E88" s="1213"/>
      <c r="F88" s="1213"/>
      <c r="G88" s="919">
        <v>37</v>
      </c>
      <c r="H88" s="1248" t="s">
        <v>0</v>
      </c>
      <c r="I88" s="1249" t="s">
        <v>43</v>
      </c>
      <c r="J88" s="1249" t="s">
        <v>215</v>
      </c>
      <c r="K88" s="1249" t="s">
        <v>60</v>
      </c>
      <c r="L88" s="1250">
        <v>1</v>
      </c>
      <c r="M88" s="1251">
        <v>0.66666666666666663</v>
      </c>
    </row>
    <row r="89" spans="5:13" ht="15.75" x14ac:dyDescent="0.2">
      <c r="E89" s="1214"/>
      <c r="F89" s="1214"/>
      <c r="G89" s="925">
        <v>38</v>
      </c>
      <c r="H89" s="1252" t="s">
        <v>5</v>
      </c>
      <c r="I89" s="1252" t="s">
        <v>59</v>
      </c>
      <c r="J89" s="1253" t="s">
        <v>215</v>
      </c>
      <c r="K89" s="1253"/>
      <c r="L89" s="1254">
        <v>29</v>
      </c>
      <c r="M89" s="1255">
        <f>M88+TIME(0,L88,0)</f>
        <v>0.66736111111111107</v>
      </c>
    </row>
    <row r="90" spans="5:13" ht="15.75" x14ac:dyDescent="0.2">
      <c r="E90" s="1213"/>
      <c r="F90" s="1213"/>
      <c r="G90" s="646">
        <v>39</v>
      </c>
      <c r="H90" s="1249" t="s">
        <v>66</v>
      </c>
      <c r="I90" s="1249" t="s">
        <v>713</v>
      </c>
      <c r="J90" s="1249" t="s">
        <v>215</v>
      </c>
      <c r="K90" s="1249" t="s">
        <v>60</v>
      </c>
      <c r="L90" s="1250">
        <v>30</v>
      </c>
      <c r="M90" s="1251">
        <f>M89+TIME(0,L89,0)</f>
        <v>0.6875</v>
      </c>
    </row>
    <row r="91" spans="5:13" ht="15.75" x14ac:dyDescent="0.2">
      <c r="E91" s="1214"/>
      <c r="F91" s="1214"/>
      <c r="G91" s="1264">
        <v>40</v>
      </c>
      <c r="H91" s="1253" t="s">
        <v>66</v>
      </c>
      <c r="I91" s="1253" t="s">
        <v>19</v>
      </c>
      <c r="J91" s="1253" t="s">
        <v>215</v>
      </c>
      <c r="K91" s="1253" t="s">
        <v>60</v>
      </c>
      <c r="L91" s="1254">
        <v>30</v>
      </c>
      <c r="M91" s="1255">
        <f>M90+TIME(0,L90,0)</f>
        <v>0.70833333333333337</v>
      </c>
    </row>
    <row r="92" spans="5:13" ht="15.75" x14ac:dyDescent="0.2">
      <c r="E92" s="1213"/>
      <c r="F92" s="1213"/>
      <c r="G92" s="646">
        <v>41</v>
      </c>
      <c r="H92" s="1249" t="s">
        <v>66</v>
      </c>
      <c r="I92" s="1249" t="s">
        <v>21</v>
      </c>
      <c r="J92" s="1249" t="s">
        <v>215</v>
      </c>
      <c r="K92" s="762" t="s">
        <v>60</v>
      </c>
      <c r="L92" s="1250">
        <v>30</v>
      </c>
      <c r="M92" s="1260">
        <f>M91+TIME(0,L91,0)</f>
        <v>0.72916666666666674</v>
      </c>
    </row>
    <row r="93" spans="5:13" ht="15.75" x14ac:dyDescent="0.2">
      <c r="E93" s="1214"/>
      <c r="F93" s="1214"/>
      <c r="G93" s="1264">
        <v>42</v>
      </c>
      <c r="H93" s="1253" t="s">
        <v>6</v>
      </c>
      <c r="I93" s="1253" t="s">
        <v>46</v>
      </c>
      <c r="J93" s="1253"/>
      <c r="K93" s="1038"/>
      <c r="L93" s="1254">
        <v>0</v>
      </c>
      <c r="M93" s="1255">
        <f>M92+TIME(0,L92,0)</f>
        <v>0.75000000000000011</v>
      </c>
    </row>
    <row r="94" spans="5:13" x14ac:dyDescent="0.2">
      <c r="E94" s="1109"/>
      <c r="F94" s="1109"/>
      <c r="G94" s="1109"/>
      <c r="H94" s="1109"/>
      <c r="I94" s="1109"/>
      <c r="J94" s="1109"/>
      <c r="K94" s="1109"/>
      <c r="L94" s="1109"/>
      <c r="M94" s="1109"/>
    </row>
    <row r="95" spans="5:13" x14ac:dyDescent="0.2">
      <c r="E95" s="1109"/>
      <c r="F95" s="1109"/>
      <c r="G95" s="1109"/>
      <c r="H95" s="1109"/>
      <c r="I95" s="1109"/>
      <c r="J95" s="1109"/>
      <c r="K95" s="1109"/>
      <c r="L95" s="1109"/>
      <c r="M95" s="1109"/>
    </row>
    <row r="96" spans="5: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444" t="s">
        <v>386</v>
      </c>
      <c r="J103" s="1109"/>
      <c r="K103" s="1109"/>
      <c r="L103" s="1109"/>
      <c r="M103" s="1109"/>
    </row>
    <row r="104" spans="5:13" x14ac:dyDescent="0.2">
      <c r="E104" s="1109"/>
      <c r="F104" s="1109"/>
      <c r="G104" s="1109"/>
      <c r="H104" s="1109"/>
      <c r="I104" s="1031" t="s">
        <v>387</v>
      </c>
      <c r="J104" s="1109"/>
      <c r="K104" s="1109"/>
      <c r="L104" s="1109"/>
      <c r="M104" s="1109"/>
    </row>
    <row r="105" spans="5:13" x14ac:dyDescent="0.2">
      <c r="E105" s="1109"/>
      <c r="F105" s="1109"/>
      <c r="G105" s="1109"/>
      <c r="H105" s="1109"/>
      <c r="I105" s="1215"/>
      <c r="J105" s="1109"/>
      <c r="K105" s="1109"/>
      <c r="L105" s="1109"/>
      <c r="M105" s="1109"/>
    </row>
    <row r="106" spans="5:13" x14ac:dyDescent="0.2">
      <c r="E106" s="1109"/>
      <c r="F106" s="1109"/>
      <c r="G106" s="1109"/>
      <c r="H106" s="1109"/>
      <c r="I106" s="1179" t="s">
        <v>388</v>
      </c>
      <c r="J106" s="1109"/>
      <c r="K106" s="1109"/>
      <c r="L106" s="1109"/>
      <c r="M106" s="1109"/>
    </row>
    <row r="107" spans="5:13" x14ac:dyDescent="0.2">
      <c r="E107" s="1109"/>
      <c r="F107" s="1109"/>
      <c r="G107" s="1109"/>
      <c r="H107" s="1109"/>
      <c r="I107" s="1171" t="s">
        <v>389</v>
      </c>
      <c r="J107" s="1109"/>
      <c r="K107" s="1109"/>
      <c r="L107" s="1109"/>
      <c r="M107" s="1109"/>
    </row>
    <row r="108" spans="5:13" x14ac:dyDescent="0.2">
      <c r="E108" s="1109"/>
      <c r="F108" s="1109"/>
      <c r="G108" s="1109"/>
      <c r="H108" s="1109"/>
      <c r="I108" s="1179"/>
      <c r="J108" s="1109"/>
      <c r="K108" s="1109"/>
      <c r="L108" s="1109"/>
      <c r="M108" s="1109"/>
    </row>
    <row r="109" spans="5:13" x14ac:dyDescent="0.2">
      <c r="E109" s="1109"/>
      <c r="F109" s="1109"/>
      <c r="G109" s="1109"/>
      <c r="H109" s="1109"/>
      <c r="I109" s="1171" t="s">
        <v>368</v>
      </c>
      <c r="J109" s="1109"/>
      <c r="K109" s="1109"/>
      <c r="L109" s="1109"/>
      <c r="M109" s="1109"/>
    </row>
    <row r="110" spans="5:13" x14ac:dyDescent="0.2">
      <c r="E110" s="1109"/>
      <c r="F110" s="1109"/>
      <c r="G110" s="1109"/>
      <c r="H110" s="1109"/>
      <c r="I110" s="1179" t="s">
        <v>369</v>
      </c>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row r="127" spans="5:13" x14ac:dyDescent="0.2">
      <c r="E127" s="1109"/>
      <c r="F127" s="1109"/>
      <c r="G127" s="1109"/>
      <c r="H127" s="1109"/>
      <c r="I127" s="1109"/>
      <c r="J127" s="1109"/>
      <c r="K127" s="1109"/>
      <c r="L127" s="1109"/>
      <c r="M127" s="1109"/>
    </row>
    <row r="128" spans="5:13" x14ac:dyDescent="0.2">
      <c r="E128" s="1109"/>
      <c r="F128" s="1109"/>
      <c r="G128" s="1109"/>
      <c r="H128" s="1109"/>
      <c r="I128" s="1109"/>
      <c r="J128" s="1109"/>
      <c r="K128" s="1109"/>
      <c r="L128" s="1109"/>
      <c r="M128" s="1109"/>
    </row>
    <row r="129" spans="5:13" x14ac:dyDescent="0.2">
      <c r="E129" s="1109"/>
      <c r="F129" s="1109"/>
      <c r="G129" s="1109"/>
      <c r="H129" s="1109"/>
      <c r="I129" s="1109"/>
      <c r="J129" s="1109"/>
      <c r="K129" s="1109"/>
      <c r="L129" s="1109"/>
      <c r="M129" s="1109"/>
    </row>
    <row r="130" spans="5:13" x14ac:dyDescent="0.2">
      <c r="E130" s="1109"/>
      <c r="F130" s="1109"/>
      <c r="G130" s="1109"/>
      <c r="H130" s="1109"/>
      <c r="I130" s="1109"/>
      <c r="J130" s="1109"/>
      <c r="K130" s="1109"/>
      <c r="L130" s="1109"/>
      <c r="M130" s="1109"/>
    </row>
    <row r="131" spans="5:13" x14ac:dyDescent="0.2">
      <c r="E131" s="1109"/>
      <c r="F131" s="1109"/>
      <c r="G131" s="1109"/>
      <c r="H131" s="1109"/>
      <c r="I131" s="1109"/>
      <c r="J131" s="1109"/>
      <c r="K131" s="1109"/>
      <c r="L131" s="1109"/>
      <c r="M131" s="1109"/>
    </row>
    <row r="132" spans="5:13" x14ac:dyDescent="0.2">
      <c r="E132" s="1109"/>
      <c r="F132" s="1109"/>
      <c r="G132" s="1109"/>
      <c r="H132" s="1109"/>
      <c r="I132" s="1109"/>
      <c r="J132" s="1109"/>
      <c r="K132" s="1109"/>
      <c r="L132" s="1109"/>
      <c r="M132" s="1109"/>
    </row>
    <row r="133" spans="5:13" x14ac:dyDescent="0.2">
      <c r="E133" s="1109"/>
      <c r="F133" s="1109"/>
      <c r="G133" s="1109"/>
      <c r="H133" s="1109"/>
      <c r="I133" s="1109"/>
      <c r="J133" s="1109"/>
      <c r="K133" s="1109"/>
      <c r="L133" s="1109"/>
      <c r="M133" s="1109"/>
    </row>
    <row r="134" spans="5:13" x14ac:dyDescent="0.2">
      <c r="E134" s="1109"/>
      <c r="F134" s="1109"/>
      <c r="G134" s="1109"/>
      <c r="H134" s="1109"/>
      <c r="I134" s="1109"/>
      <c r="J134" s="1109"/>
      <c r="K134" s="1109"/>
      <c r="L134" s="1109"/>
      <c r="M134" s="1109"/>
    </row>
    <row r="135" spans="5:13" x14ac:dyDescent="0.2">
      <c r="E135" s="1109"/>
      <c r="F135" s="1109"/>
      <c r="G135" s="1109"/>
      <c r="H135" s="1109"/>
      <c r="I135" s="1109"/>
      <c r="J135" s="1109"/>
      <c r="K135" s="1109"/>
      <c r="L135" s="1109"/>
      <c r="M135" s="1109"/>
    </row>
    <row r="136" spans="5:13" x14ac:dyDescent="0.2">
      <c r="E136" s="1109"/>
      <c r="F136" s="1109"/>
      <c r="G136" s="1109"/>
      <c r="H136" s="1109"/>
      <c r="I136" s="1109"/>
      <c r="J136" s="1109"/>
      <c r="K136" s="1109"/>
      <c r="L136" s="1109"/>
      <c r="M136" s="1109"/>
    </row>
    <row r="137" spans="5:13" x14ac:dyDescent="0.2">
      <c r="E137" s="1109"/>
      <c r="F137" s="1109"/>
      <c r="G137" s="1109"/>
      <c r="H137" s="1109"/>
      <c r="I137" s="1109"/>
      <c r="J137" s="1109"/>
      <c r="K137" s="1109"/>
      <c r="L137" s="1109"/>
      <c r="M137" s="1109"/>
    </row>
    <row r="138" spans="5:13" x14ac:dyDescent="0.2">
      <c r="E138" s="1109"/>
      <c r="F138" s="1109"/>
      <c r="G138" s="1109"/>
      <c r="H138" s="1109"/>
      <c r="I138" s="1109"/>
      <c r="J138" s="1109"/>
      <c r="K138" s="1109"/>
      <c r="L138" s="1109"/>
      <c r="M138" s="1109"/>
    </row>
    <row r="139" spans="5:13" x14ac:dyDescent="0.2">
      <c r="E139" s="1109"/>
      <c r="F139" s="1109"/>
      <c r="G139" s="1109"/>
      <c r="H139" s="1109"/>
      <c r="I139" s="1109"/>
      <c r="J139" s="1109"/>
      <c r="K139" s="1109"/>
      <c r="L139" s="1109"/>
      <c r="M139" s="1109"/>
    </row>
    <row r="140" spans="5:13" x14ac:dyDescent="0.2">
      <c r="E140" s="1109"/>
      <c r="F140" s="1109"/>
      <c r="G140" s="1109"/>
      <c r="H140" s="1109"/>
      <c r="I140" s="1109"/>
      <c r="J140" s="1109"/>
      <c r="K140" s="1109"/>
      <c r="L140" s="1109"/>
      <c r="M140" s="1109"/>
    </row>
    <row r="141" spans="5:13" x14ac:dyDescent="0.2">
      <c r="E141" s="1109"/>
      <c r="F141" s="1109"/>
      <c r="G141" s="1109"/>
      <c r="H141" s="1109"/>
      <c r="I141" s="1109"/>
      <c r="J141" s="1109"/>
      <c r="K141" s="1109"/>
      <c r="L141" s="1109"/>
      <c r="M141" s="1109"/>
    </row>
    <row r="142" spans="5:13" x14ac:dyDescent="0.2">
      <c r="E142" s="1109"/>
      <c r="F142" s="1109"/>
      <c r="G142" s="1109"/>
      <c r="H142" s="1109"/>
      <c r="I142" s="1109"/>
      <c r="J142" s="1109"/>
      <c r="K142" s="1109"/>
      <c r="L142" s="1109"/>
      <c r="M142" s="1109"/>
    </row>
    <row r="143" spans="5:13" x14ac:dyDescent="0.2">
      <c r="E143" s="1109"/>
      <c r="F143" s="1109"/>
      <c r="G143" s="1109"/>
      <c r="H143" s="1109"/>
      <c r="I143" s="1109"/>
      <c r="J143" s="1109"/>
      <c r="K143" s="1109"/>
      <c r="L143" s="1109"/>
      <c r="M143" s="1109"/>
    </row>
    <row r="144" spans="5:13" x14ac:dyDescent="0.2">
      <c r="E144" s="1109"/>
      <c r="F144" s="1109"/>
      <c r="G144" s="1109"/>
      <c r="H144" s="1109"/>
      <c r="I144" s="1109"/>
      <c r="J144" s="1109"/>
      <c r="K144" s="1109"/>
      <c r="L144" s="1109"/>
      <c r="M144" s="1109"/>
    </row>
    <row r="145" spans="5:13" x14ac:dyDescent="0.2">
      <c r="E145" s="1109"/>
      <c r="F145" s="1109"/>
      <c r="G145" s="1109"/>
      <c r="H145" s="1109"/>
      <c r="I145" s="1109"/>
      <c r="J145" s="1109"/>
      <c r="K145" s="1109"/>
      <c r="L145" s="1109"/>
      <c r="M145" s="1109"/>
    </row>
    <row r="146" spans="5:13" x14ac:dyDescent="0.2">
      <c r="E146" s="1109"/>
      <c r="F146" s="1109"/>
      <c r="G146" s="1109"/>
      <c r="H146" s="1109"/>
      <c r="I146" s="1109"/>
      <c r="J146" s="1109"/>
      <c r="K146" s="1109"/>
      <c r="L146" s="1109"/>
      <c r="M146" s="1109"/>
    </row>
    <row r="147" spans="5:13" x14ac:dyDescent="0.2">
      <c r="E147" s="1109"/>
      <c r="F147" s="1109"/>
      <c r="G147" s="1109"/>
      <c r="H147" s="1109"/>
      <c r="I147" s="1109"/>
      <c r="J147" s="1109"/>
      <c r="K147" s="1109"/>
      <c r="L147" s="1109"/>
      <c r="M147" s="1109"/>
    </row>
    <row r="148" spans="5:13" x14ac:dyDescent="0.2">
      <c r="E148" s="1109"/>
      <c r="F148" s="1109"/>
      <c r="G148" s="1109"/>
      <c r="H148" s="1109"/>
      <c r="I148" s="1109"/>
      <c r="J148" s="1109"/>
      <c r="K148" s="1109"/>
      <c r="L148" s="1109"/>
      <c r="M148" s="1109"/>
    </row>
    <row r="149" spans="5:13" x14ac:dyDescent="0.2">
      <c r="E149" s="1109"/>
      <c r="F149" s="1109"/>
      <c r="G149" s="1109"/>
      <c r="H149" s="1109"/>
      <c r="I149" s="1109"/>
      <c r="J149" s="1109"/>
      <c r="K149" s="1109"/>
      <c r="L149" s="1109"/>
      <c r="M149" s="1109"/>
    </row>
    <row r="150" spans="5:13" x14ac:dyDescent="0.2">
      <c r="E150" s="1109"/>
      <c r="F150" s="1109"/>
      <c r="G150" s="1109"/>
      <c r="H150" s="1109"/>
      <c r="I150" s="1109"/>
      <c r="J150" s="1109"/>
      <c r="K150" s="1109"/>
      <c r="L150" s="1109"/>
      <c r="M150" s="1109"/>
    </row>
    <row r="151" spans="5:13" x14ac:dyDescent="0.2">
      <c r="E151" s="1109"/>
      <c r="F151" s="1109"/>
      <c r="G151" s="1109"/>
      <c r="H151" s="1109"/>
      <c r="I151" s="1109"/>
      <c r="J151" s="1109"/>
      <c r="K151" s="1109"/>
      <c r="L151" s="1109"/>
      <c r="M151" s="1109"/>
    </row>
    <row r="152" spans="5:13" x14ac:dyDescent="0.2">
      <c r="E152" s="1109"/>
      <c r="F152" s="1109"/>
      <c r="G152" s="1109"/>
      <c r="H152" s="1109"/>
      <c r="I152" s="1109"/>
      <c r="J152" s="1109"/>
      <c r="K152" s="1109"/>
      <c r="L152" s="1109"/>
      <c r="M152" s="1109"/>
    </row>
    <row r="153" spans="5:13" x14ac:dyDescent="0.2">
      <c r="E153" s="1109"/>
      <c r="F153" s="1109"/>
      <c r="G153" s="1109"/>
      <c r="H153" s="1109"/>
      <c r="I153" s="1109"/>
      <c r="J153" s="1109"/>
      <c r="K153" s="1109"/>
      <c r="L153" s="1109"/>
      <c r="M153" s="1109"/>
    </row>
    <row r="154" spans="5:13" x14ac:dyDescent="0.2">
      <c r="E154" s="1109"/>
      <c r="F154" s="1109"/>
      <c r="G154" s="1109"/>
      <c r="H154" s="1109"/>
      <c r="I154" s="1109"/>
      <c r="J154" s="1109"/>
      <c r="K154" s="1109"/>
      <c r="L154" s="1109"/>
      <c r="M154" s="1109"/>
    </row>
    <row r="155" spans="5:13" x14ac:dyDescent="0.2">
      <c r="E155" s="1109"/>
      <c r="F155" s="1109"/>
      <c r="G155" s="1109"/>
      <c r="H155" s="1109"/>
      <c r="I155" s="1109"/>
      <c r="J155" s="1109"/>
      <c r="K155" s="1109"/>
      <c r="L155" s="1109"/>
      <c r="M155" s="1109"/>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G53" sqref="G53"/>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8"/>
      <c r="B1" s="1149" t="s">
        <v>639</v>
      </c>
      <c r="C1" s="1150"/>
    </row>
    <row r="2" spans="1:256" ht="15.75" customHeight="1" thickBot="1" x14ac:dyDescent="0.25">
      <c r="A2" s="722"/>
      <c r="B2" s="1173"/>
      <c r="C2" s="58"/>
      <c r="E2" s="1371" t="s">
        <v>598</v>
      </c>
      <c r="F2" s="1372"/>
      <c r="G2" s="1372"/>
      <c r="H2" s="1372"/>
      <c r="I2" s="1372"/>
      <c r="J2" s="1372"/>
      <c r="K2" s="1372"/>
      <c r="L2" s="1372"/>
      <c r="M2" s="1372"/>
      <c r="N2" s="1372"/>
      <c r="O2" s="1372"/>
      <c r="P2" s="1372"/>
      <c r="Q2" s="1372"/>
      <c r="R2" s="1372"/>
      <c r="S2" s="1373"/>
      <c r="IV2" s="37" t="s">
        <v>186</v>
      </c>
    </row>
    <row r="3" spans="1:256" ht="15.75" customHeight="1" thickBot="1" x14ac:dyDescent="0.25">
      <c r="A3" s="722"/>
      <c r="B3" s="391" t="s">
        <v>87</v>
      </c>
      <c r="C3" s="58"/>
      <c r="E3" s="1374"/>
      <c r="F3" s="1375"/>
      <c r="G3" s="1375"/>
      <c r="H3" s="1375"/>
      <c r="I3" s="1375"/>
      <c r="J3" s="1375"/>
      <c r="K3" s="1375"/>
      <c r="L3" s="1375"/>
      <c r="M3" s="1375"/>
      <c r="N3" s="1375"/>
      <c r="O3" s="1375"/>
      <c r="P3" s="1375"/>
      <c r="Q3" s="1375"/>
      <c r="R3" s="1375"/>
      <c r="S3" s="1376"/>
    </row>
    <row r="4" spans="1:256" ht="15.75" customHeight="1" x14ac:dyDescent="0.2">
      <c r="A4" s="722"/>
      <c r="B4" s="1359" t="str">
        <f>Title!$B$4</f>
        <v>R4</v>
      </c>
      <c r="C4" s="58"/>
      <c r="E4" s="1377"/>
      <c r="F4" s="1378"/>
      <c r="G4" s="1378"/>
      <c r="H4" s="1378"/>
      <c r="I4" s="1378"/>
      <c r="J4" s="1378"/>
      <c r="K4" s="1378"/>
      <c r="L4" s="1378"/>
      <c r="M4" s="1378"/>
      <c r="N4" s="1378"/>
      <c r="O4" s="1378"/>
      <c r="P4" s="1378"/>
      <c r="Q4" s="1378"/>
      <c r="R4" s="1378"/>
      <c r="S4" s="1379"/>
    </row>
    <row r="5" spans="1:256" ht="21" customHeight="1" x14ac:dyDescent="0.2">
      <c r="A5" s="722"/>
      <c r="B5" s="1360"/>
      <c r="C5" s="58"/>
      <c r="E5" s="1380" t="s">
        <v>599</v>
      </c>
      <c r="F5" s="1381"/>
      <c r="G5" s="1381"/>
      <c r="H5" s="1381"/>
      <c r="I5" s="1381"/>
      <c r="J5" s="1381"/>
      <c r="K5" s="1381"/>
      <c r="L5" s="1381"/>
      <c r="M5" s="1381"/>
      <c r="N5" s="1381"/>
      <c r="O5" s="1381"/>
      <c r="P5" s="1381"/>
      <c r="Q5" s="1381"/>
      <c r="R5" s="1381"/>
      <c r="S5" s="1381"/>
    </row>
    <row r="6" spans="1:256" ht="15.75" customHeight="1" thickBot="1" x14ac:dyDescent="0.25">
      <c r="A6" s="722"/>
      <c r="B6" s="1361"/>
      <c r="C6" s="58"/>
      <c r="E6" s="1381"/>
      <c r="F6" s="1381"/>
      <c r="G6" s="1381"/>
      <c r="H6" s="1381"/>
      <c r="I6" s="1381"/>
      <c r="J6" s="1381"/>
      <c r="K6" s="1381"/>
      <c r="L6" s="1381"/>
      <c r="M6" s="1381"/>
      <c r="N6" s="1381"/>
      <c r="O6" s="1381"/>
      <c r="P6" s="1381"/>
      <c r="Q6" s="1381"/>
      <c r="R6" s="1381"/>
      <c r="S6" s="1381"/>
    </row>
    <row r="7" spans="1:256" ht="15.75" customHeight="1" thickBot="1" x14ac:dyDescent="0.25">
      <c r="A7" s="722"/>
      <c r="B7" s="59"/>
      <c r="C7" s="636"/>
      <c r="E7" s="1384" t="s">
        <v>597</v>
      </c>
      <c r="F7" s="1384"/>
      <c r="G7" s="1384"/>
      <c r="H7" s="1384"/>
      <c r="I7" s="1384"/>
      <c r="J7" s="1384"/>
      <c r="K7" s="1384"/>
      <c r="L7" s="1384"/>
      <c r="M7" s="1384"/>
      <c r="N7" s="1384"/>
      <c r="O7" s="1384"/>
      <c r="P7" s="1384"/>
      <c r="Q7" s="1384"/>
      <c r="R7" s="1384"/>
      <c r="S7" s="1384"/>
    </row>
    <row r="8" spans="1:256" ht="15.75" customHeight="1" x14ac:dyDescent="0.2">
      <c r="A8" s="722"/>
      <c r="B8" s="570" t="s">
        <v>142</v>
      </c>
      <c r="C8" s="571"/>
      <c r="E8" s="1384"/>
      <c r="F8" s="1384"/>
      <c r="G8" s="1384"/>
      <c r="H8" s="1384"/>
      <c r="I8" s="1384"/>
      <c r="J8" s="1384"/>
      <c r="K8" s="1384"/>
      <c r="L8" s="1384"/>
      <c r="M8" s="1384"/>
      <c r="N8" s="1384"/>
      <c r="O8" s="1384"/>
      <c r="P8" s="1384"/>
      <c r="Q8" s="1384"/>
      <c r="R8" s="1384"/>
      <c r="S8" s="1384"/>
    </row>
    <row r="9" spans="1:256" ht="15.75" customHeight="1" x14ac:dyDescent="0.2">
      <c r="A9" s="722"/>
      <c r="B9" s="836" t="s">
        <v>171</v>
      </c>
      <c r="C9" s="571"/>
      <c r="G9" s="66"/>
      <c r="H9" s="66"/>
    </row>
    <row r="10" spans="1:256" ht="15.75" customHeight="1" x14ac:dyDescent="0.2">
      <c r="A10" s="722"/>
      <c r="B10" s="837"/>
      <c r="C10" s="838"/>
    </row>
    <row r="11" spans="1:256" ht="15.75" customHeight="1" x14ac:dyDescent="0.2">
      <c r="A11" s="722"/>
      <c r="B11" s="839" t="s">
        <v>506</v>
      </c>
      <c r="C11" s="571"/>
    </row>
    <row r="12" spans="1:256" ht="15.75" customHeight="1" x14ac:dyDescent="0.2">
      <c r="A12" s="57"/>
      <c r="B12" s="840" t="s">
        <v>507</v>
      </c>
      <c r="C12" s="58"/>
      <c r="H12" s="83"/>
    </row>
    <row r="13" spans="1:256" ht="15.75" customHeight="1" x14ac:dyDescent="0.2">
      <c r="A13" s="722"/>
      <c r="B13" s="841" t="s">
        <v>197</v>
      </c>
      <c r="C13" s="571"/>
    </row>
    <row r="14" spans="1:256" ht="15.75" customHeight="1" x14ac:dyDescent="0.2">
      <c r="A14" s="57"/>
      <c r="B14" s="842" t="s">
        <v>307</v>
      </c>
      <c r="C14" s="571"/>
      <c r="V14"/>
    </row>
    <row r="15" spans="1:256" ht="15.75" customHeight="1" x14ac:dyDescent="0.2">
      <c r="A15" s="57"/>
      <c r="B15" s="577" t="s">
        <v>343</v>
      </c>
      <c r="C15" s="571"/>
      <c r="G15" s="50"/>
    </row>
    <row r="16" spans="1:256" ht="15.75" customHeight="1" x14ac:dyDescent="0.2">
      <c r="A16" s="57"/>
      <c r="B16" s="578" t="s">
        <v>425</v>
      </c>
      <c r="C16" s="579"/>
      <c r="G16" s="51"/>
    </row>
    <row r="17" spans="1:19" ht="15.75" customHeight="1" x14ac:dyDescent="0.2">
      <c r="A17" s="57"/>
      <c r="B17" s="59"/>
      <c r="C17" s="520"/>
      <c r="G17" s="51"/>
    </row>
    <row r="18" spans="1:19" ht="15.75" customHeight="1" x14ac:dyDescent="0.2">
      <c r="A18" s="57"/>
      <c r="B18" s="59"/>
      <c r="C18" s="58"/>
      <c r="G18" s="51"/>
    </row>
    <row r="19" spans="1:19" ht="15.75" customHeight="1" x14ac:dyDescent="0.2">
      <c r="A19" s="722"/>
      <c r="B19" s="1325" t="s">
        <v>508</v>
      </c>
      <c r="C19" s="571"/>
    </row>
    <row r="20" spans="1:19" ht="15.75" customHeight="1" x14ac:dyDescent="0.2">
      <c r="A20" s="57"/>
      <c r="B20" s="840" t="s">
        <v>509</v>
      </c>
      <c r="C20" s="58"/>
    </row>
    <row r="21" spans="1:19" ht="15.75" customHeight="1" x14ac:dyDescent="0.2">
      <c r="A21" s="722"/>
      <c r="B21" s="1326" t="s">
        <v>303</v>
      </c>
      <c r="C21" s="571"/>
    </row>
    <row r="22" spans="1:19" ht="15.75" customHeight="1" x14ac:dyDescent="0.25">
      <c r="A22" s="57"/>
      <c r="B22" s="1327" t="s">
        <v>342</v>
      </c>
      <c r="C22" s="571"/>
    </row>
    <row r="23" spans="1:19" ht="15.75" customHeight="1" x14ac:dyDescent="0.25">
      <c r="A23" s="57"/>
      <c r="B23" s="1328" t="s">
        <v>360</v>
      </c>
      <c r="C23" s="571"/>
      <c r="G23" s="51"/>
      <c r="O23" s="50"/>
    </row>
    <row r="24" spans="1:19" ht="15.75" customHeight="1" x14ac:dyDescent="0.2">
      <c r="A24" s="57"/>
      <c r="B24" s="1329" t="s">
        <v>359</v>
      </c>
      <c r="C24" s="571"/>
      <c r="G24" s="51"/>
      <c r="O24" s="51"/>
    </row>
    <row r="25" spans="1:19" ht="15.75" customHeight="1" x14ac:dyDescent="0.2">
      <c r="A25" s="57"/>
      <c r="B25" s="1330" t="s">
        <v>427</v>
      </c>
      <c r="C25" s="571"/>
      <c r="E25" s="1383" t="s">
        <v>139</v>
      </c>
      <c r="F25" s="1383"/>
      <c r="G25" s="1383"/>
      <c r="H25" s="1383"/>
      <c r="I25" s="1383"/>
      <c r="J25" s="1383"/>
      <c r="K25" s="1383"/>
      <c r="L25" s="1383"/>
      <c r="M25" s="1383"/>
      <c r="N25" s="1383"/>
      <c r="O25" s="1383"/>
      <c r="P25" s="1383"/>
      <c r="Q25" s="1383"/>
      <c r="R25" s="1383"/>
      <c r="S25" s="1383"/>
    </row>
    <row r="26" spans="1:19" ht="15.75" customHeight="1" x14ac:dyDescent="0.25">
      <c r="A26" s="57"/>
      <c r="B26" s="1331" t="s">
        <v>428</v>
      </c>
      <c r="C26" s="571"/>
      <c r="E26" s="1383"/>
      <c r="F26" s="1383"/>
      <c r="G26" s="1383"/>
      <c r="H26" s="1383"/>
      <c r="I26" s="1383"/>
      <c r="J26" s="1383"/>
      <c r="K26" s="1383"/>
      <c r="L26" s="1383"/>
      <c r="M26" s="1383"/>
      <c r="N26" s="1383"/>
      <c r="O26" s="1383"/>
      <c r="P26" s="1383"/>
      <c r="Q26" s="1383"/>
      <c r="R26" s="1383"/>
      <c r="S26" s="1383"/>
    </row>
    <row r="27" spans="1:19" ht="15.75" customHeight="1" x14ac:dyDescent="0.2">
      <c r="A27" s="57"/>
      <c r="B27" s="1332" t="s">
        <v>38</v>
      </c>
      <c r="C27" s="571"/>
      <c r="E27" s="1382" t="s">
        <v>339</v>
      </c>
      <c r="F27" s="1382"/>
      <c r="G27" s="1382"/>
      <c r="H27" s="1382"/>
      <c r="I27" s="1382"/>
      <c r="J27" s="1382"/>
      <c r="K27" s="1382"/>
      <c r="L27" s="1382"/>
      <c r="M27" s="1382"/>
      <c r="N27" s="1382"/>
      <c r="O27" s="1382"/>
      <c r="P27" s="1382"/>
      <c r="Q27" s="1382"/>
      <c r="R27" s="1382"/>
      <c r="S27" s="1382"/>
    </row>
    <row r="28" spans="1:19" ht="15.75" customHeight="1" x14ac:dyDescent="0.2">
      <c r="A28" s="57"/>
      <c r="B28" s="1333" t="s">
        <v>32</v>
      </c>
      <c r="C28" s="571"/>
      <c r="E28" s="1382"/>
      <c r="F28" s="1382"/>
      <c r="G28" s="1382"/>
      <c r="H28" s="1382"/>
      <c r="I28" s="1382"/>
      <c r="J28" s="1382"/>
      <c r="K28" s="1382"/>
      <c r="L28" s="1382"/>
      <c r="M28" s="1382"/>
      <c r="N28" s="1382"/>
      <c r="O28" s="1382"/>
      <c r="P28" s="1382"/>
      <c r="Q28" s="1382"/>
      <c r="R28" s="1382"/>
      <c r="S28" s="1382"/>
    </row>
    <row r="29" spans="1:19" ht="15.75" customHeight="1" x14ac:dyDescent="0.2">
      <c r="A29" s="57"/>
      <c r="B29" s="59"/>
      <c r="C29" s="58"/>
      <c r="E29" s="1368" t="s">
        <v>340</v>
      </c>
      <c r="F29" s="1369"/>
      <c r="G29" s="1369"/>
      <c r="H29" s="1369"/>
      <c r="I29" s="1369"/>
      <c r="J29" s="1369"/>
      <c r="K29" s="1369"/>
      <c r="L29" s="1369"/>
      <c r="M29" s="1369"/>
      <c r="N29" s="1369"/>
      <c r="O29" s="1369"/>
      <c r="P29" s="1369"/>
      <c r="Q29" s="1369"/>
      <c r="R29" s="1369"/>
      <c r="S29" s="1369"/>
    </row>
    <row r="30" spans="1:19" ht="15.75" customHeight="1" x14ac:dyDescent="0.2">
      <c r="A30" s="57"/>
      <c r="B30" s="59"/>
      <c r="C30" s="58"/>
      <c r="E30" s="1370"/>
      <c r="F30" s="1369"/>
      <c r="G30" s="1369"/>
      <c r="H30" s="1369"/>
      <c r="I30" s="1369"/>
      <c r="J30" s="1369"/>
      <c r="K30" s="1369"/>
      <c r="L30" s="1369"/>
      <c r="M30" s="1369"/>
      <c r="N30" s="1369"/>
      <c r="O30" s="1369"/>
      <c r="P30" s="1369"/>
      <c r="Q30" s="1369"/>
      <c r="R30" s="1369"/>
      <c r="S30" s="1369"/>
    </row>
    <row r="31" spans="1:19" ht="15.75" customHeight="1" x14ac:dyDescent="0.2">
      <c r="A31" s="57"/>
      <c r="B31" s="839" t="s">
        <v>510</v>
      </c>
      <c r="C31" s="58"/>
      <c r="E31" s="76"/>
      <c r="F31" s="76"/>
      <c r="G31" s="1367" t="s">
        <v>75</v>
      </c>
      <c r="H31" s="1367"/>
      <c r="I31" s="1367"/>
      <c r="J31" s="1367"/>
      <c r="K31" s="1367"/>
      <c r="L31" s="1367"/>
      <c r="M31" s="1367"/>
      <c r="N31" s="1367"/>
      <c r="O31" s="1367"/>
      <c r="P31" s="1367"/>
      <c r="Q31" s="1367"/>
      <c r="R31" s="76"/>
      <c r="S31" s="76"/>
    </row>
    <row r="32" spans="1:19" ht="15.75" customHeight="1" x14ac:dyDescent="0.2">
      <c r="A32" s="57"/>
      <c r="B32" s="840" t="s">
        <v>511</v>
      </c>
      <c r="C32" s="58"/>
      <c r="E32" s="76"/>
      <c r="F32" s="76"/>
      <c r="G32" s="1367"/>
      <c r="H32" s="1367"/>
      <c r="I32" s="1367"/>
      <c r="J32" s="1367"/>
      <c r="K32" s="1367"/>
      <c r="L32" s="1367"/>
      <c r="M32" s="1367"/>
      <c r="N32" s="1367"/>
      <c r="O32" s="1367"/>
      <c r="P32" s="1367"/>
      <c r="Q32" s="1367"/>
      <c r="R32" s="76"/>
      <c r="S32" s="76"/>
    </row>
    <row r="33" spans="1:20" ht="15.75" customHeight="1" thickBot="1" x14ac:dyDescent="0.25">
      <c r="A33" s="722"/>
      <c r="B33" s="1098" t="s">
        <v>512</v>
      </c>
      <c r="C33" s="571"/>
      <c r="E33" s="77"/>
      <c r="F33" s="77"/>
      <c r="G33" s="1367"/>
      <c r="H33" s="1367"/>
      <c r="I33" s="1367"/>
      <c r="J33" s="1367"/>
      <c r="K33" s="1367"/>
      <c r="L33" s="1367"/>
      <c r="M33" s="1367"/>
      <c r="N33" s="1367"/>
      <c r="O33" s="1367"/>
      <c r="P33" s="1367"/>
      <c r="Q33" s="1367"/>
      <c r="R33" s="77"/>
      <c r="S33" s="77"/>
    </row>
    <row r="34" spans="1:20" ht="15.75" customHeight="1" thickBot="1" x14ac:dyDescent="0.25">
      <c r="A34" s="57"/>
      <c r="B34" s="1097" t="s">
        <v>513</v>
      </c>
      <c r="C34" s="58"/>
      <c r="E34" s="75"/>
      <c r="H34" s="592"/>
      <c r="S34" s="593"/>
    </row>
    <row r="35" spans="1:20" ht="15.75" customHeight="1" thickBot="1" x14ac:dyDescent="0.25">
      <c r="A35" s="57"/>
      <c r="B35" s="59"/>
      <c r="C35" s="571"/>
      <c r="H35" s="592"/>
      <c r="O35" s="51"/>
    </row>
    <row r="36" spans="1:20" ht="15.75" customHeight="1" x14ac:dyDescent="0.2">
      <c r="A36" s="57"/>
      <c r="B36" s="59"/>
      <c r="C36" s="571"/>
      <c r="H36" s="592"/>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64" t="s">
        <v>640</v>
      </c>
      <c r="C38" s="59"/>
      <c r="F38"/>
      <c r="G38"/>
      <c r="H38"/>
      <c r="I38"/>
      <c r="J38"/>
      <c r="K38"/>
      <c r="L38"/>
      <c r="M38"/>
      <c r="N38"/>
      <c r="O38"/>
      <c r="P38"/>
      <c r="Q38"/>
      <c r="R38"/>
      <c r="S38"/>
      <c r="T38"/>
    </row>
    <row r="39" spans="1:20" ht="15.75" customHeight="1" x14ac:dyDescent="0.2">
      <c r="A39" s="59"/>
      <c r="B39" s="1365"/>
      <c r="C39" s="59"/>
      <c r="G39"/>
      <c r="H39"/>
      <c r="I39"/>
      <c r="J39"/>
      <c r="K39"/>
      <c r="L39"/>
      <c r="M39"/>
      <c r="N39"/>
      <c r="O39"/>
      <c r="P39"/>
      <c r="Q39"/>
      <c r="R39"/>
      <c r="S39"/>
      <c r="T39"/>
    </row>
    <row r="40" spans="1:20" ht="15.75" customHeight="1" x14ac:dyDescent="0.2">
      <c r="A40" s="59"/>
      <c r="B40" s="1151" t="s">
        <v>620</v>
      </c>
      <c r="C40" s="59"/>
      <c r="H40"/>
      <c r="I40"/>
      <c r="J40"/>
      <c r="K40"/>
      <c r="L40"/>
      <c r="M40"/>
      <c r="N40"/>
      <c r="O40"/>
      <c r="P40"/>
      <c r="Q40"/>
      <c r="R40"/>
      <c r="S40"/>
      <c r="T40"/>
    </row>
    <row r="41" spans="1:20" ht="15.75" customHeight="1" x14ac:dyDescent="0.2">
      <c r="A41" s="57"/>
      <c r="B41" s="843" t="s">
        <v>447</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3" t="s">
        <v>365</v>
      </c>
      <c r="C43" s="580"/>
      <c r="G43"/>
      <c r="H43"/>
      <c r="I43"/>
      <c r="J43"/>
      <c r="K43"/>
      <c r="L43"/>
      <c r="M43"/>
      <c r="N43"/>
      <c r="O43"/>
      <c r="P43"/>
      <c r="Q43"/>
      <c r="R43"/>
      <c r="S43"/>
      <c r="T43"/>
    </row>
    <row r="44" spans="1:20" ht="15.75" customHeight="1" x14ac:dyDescent="0.2">
      <c r="A44" s="57"/>
      <c r="B44" s="704" t="s">
        <v>315</v>
      </c>
      <c r="C44" s="580"/>
      <c r="G44"/>
      <c r="H44"/>
      <c r="I44"/>
      <c r="J44"/>
      <c r="K44"/>
      <c r="L44"/>
      <c r="M44"/>
      <c r="N44"/>
      <c r="O44"/>
      <c r="P44"/>
      <c r="Q44"/>
      <c r="R44"/>
      <c r="S44"/>
      <c r="T44"/>
    </row>
    <row r="45" spans="1:20" ht="15.75" customHeight="1" x14ac:dyDescent="0.2">
      <c r="A45" s="57"/>
      <c r="B45" s="581" t="s">
        <v>293</v>
      </c>
      <c r="C45" s="580"/>
      <c r="G45"/>
      <c r="H45"/>
      <c r="I45"/>
      <c r="J45"/>
      <c r="K45"/>
      <c r="L45"/>
      <c r="M45"/>
      <c r="N45"/>
      <c r="O45"/>
      <c r="P45"/>
      <c r="Q45"/>
      <c r="R45"/>
      <c r="S45"/>
      <c r="T45"/>
    </row>
    <row r="46" spans="1:20" ht="15.75" customHeight="1" x14ac:dyDescent="0.2">
      <c r="A46" s="57"/>
      <c r="B46" s="582" t="s">
        <v>143</v>
      </c>
      <c r="C46" s="580"/>
      <c r="G46"/>
      <c r="H46"/>
      <c r="I46"/>
      <c r="J46"/>
      <c r="K46"/>
      <c r="L46"/>
      <c r="M46"/>
      <c r="N46"/>
      <c r="O46"/>
      <c r="P46"/>
      <c r="Q46"/>
      <c r="R46"/>
      <c r="S46"/>
      <c r="T46"/>
    </row>
    <row r="47" spans="1:20" ht="15.75" customHeight="1" x14ac:dyDescent="0.2">
      <c r="A47" s="57"/>
      <c r="B47" s="583" t="s">
        <v>144</v>
      </c>
      <c r="C47" s="580"/>
      <c r="G47"/>
      <c r="H47"/>
      <c r="I47"/>
      <c r="J47"/>
      <c r="K47"/>
      <c r="L47"/>
      <c r="M47"/>
      <c r="N47"/>
      <c r="O47"/>
      <c r="P47" s="744"/>
      <c r="Q47"/>
      <c r="R47"/>
      <c r="S47"/>
      <c r="T47"/>
    </row>
    <row r="48" spans="1:20" ht="15.75" customHeight="1" x14ac:dyDescent="0.2">
      <c r="A48" s="57"/>
      <c r="B48" s="584" t="s">
        <v>141</v>
      </c>
      <c r="C48" s="580"/>
      <c r="G48"/>
      <c r="H48"/>
      <c r="I48"/>
      <c r="J48"/>
      <c r="K48"/>
      <c r="L48"/>
      <c r="M48"/>
      <c r="N48" s="1366"/>
      <c r="O48"/>
      <c r="P48"/>
      <c r="Q48"/>
      <c r="R48"/>
      <c r="S48"/>
      <c r="T48"/>
    </row>
    <row r="49" spans="1:20" ht="15.75" customHeight="1" x14ac:dyDescent="0.2">
      <c r="A49" s="57"/>
      <c r="B49" s="585" t="s">
        <v>311</v>
      </c>
      <c r="C49" s="580"/>
      <c r="G49"/>
      <c r="H49"/>
      <c r="I49"/>
      <c r="J49"/>
      <c r="K49"/>
      <c r="L49"/>
      <c r="M49"/>
      <c r="N49" s="1366"/>
      <c r="O49"/>
      <c r="P49"/>
      <c r="Q49"/>
      <c r="R49"/>
      <c r="S49"/>
      <c r="T49"/>
    </row>
    <row r="50" spans="1:20" ht="15.75" customHeight="1" x14ac:dyDescent="0.2">
      <c r="A50" s="57"/>
      <c r="B50" s="585" t="s">
        <v>312</v>
      </c>
      <c r="C50" s="580"/>
      <c r="G50"/>
      <c r="H50"/>
      <c r="I50"/>
      <c r="J50"/>
      <c r="K50"/>
      <c r="L50"/>
      <c r="M50"/>
      <c r="N50" s="1366"/>
      <c r="O50"/>
      <c r="P50"/>
      <c r="Q50"/>
      <c r="R50"/>
      <c r="S50"/>
      <c r="T50"/>
    </row>
    <row r="51" spans="1:20" ht="15.75" customHeight="1" x14ac:dyDescent="0.2">
      <c r="A51" s="57"/>
      <c r="B51" s="585" t="s">
        <v>175</v>
      </c>
      <c r="C51" s="580"/>
      <c r="G51"/>
      <c r="H51"/>
      <c r="I51"/>
      <c r="J51"/>
      <c r="K51"/>
      <c r="L51"/>
      <c r="M51"/>
      <c r="N51" s="1366"/>
      <c r="O51"/>
      <c r="P51"/>
      <c r="Q51"/>
      <c r="R51"/>
      <c r="S51"/>
      <c r="T51"/>
    </row>
    <row r="52" spans="1:20" ht="15.75" customHeight="1" x14ac:dyDescent="0.2">
      <c r="A52" s="57"/>
      <c r="B52" s="585" t="s">
        <v>317</v>
      </c>
      <c r="C52" s="580"/>
      <c r="G52"/>
      <c r="H52"/>
      <c r="I52"/>
      <c r="J52"/>
      <c r="K52"/>
      <c r="L52"/>
      <c r="M52"/>
      <c r="N52" s="1366"/>
      <c r="O52"/>
      <c r="P52" s="1366"/>
      <c r="Q52"/>
      <c r="R52"/>
      <c r="S52"/>
      <c r="T52"/>
    </row>
    <row r="53" spans="1:20" ht="15.75" customHeight="1" x14ac:dyDescent="0.2">
      <c r="A53" s="57"/>
      <c r="B53" s="585" t="s">
        <v>313</v>
      </c>
      <c r="C53" s="580"/>
      <c r="G53"/>
      <c r="H53"/>
      <c r="I53"/>
      <c r="J53"/>
      <c r="K53"/>
      <c r="L53"/>
      <c r="M53"/>
      <c r="N53" s="1366"/>
      <c r="O53"/>
      <c r="P53" s="1366"/>
      <c r="Q53"/>
      <c r="R53"/>
      <c r="S53"/>
      <c r="T53"/>
    </row>
    <row r="54" spans="1:20" ht="15.75" customHeight="1" x14ac:dyDescent="0.2">
      <c r="A54" s="57"/>
      <c r="B54" s="585" t="s">
        <v>174</v>
      </c>
      <c r="C54" s="580"/>
      <c r="N54" s="1366"/>
      <c r="P54" s="1366"/>
    </row>
    <row r="55" spans="1:20" ht="15.75" customHeight="1" x14ac:dyDescent="0.2">
      <c r="A55" s="57"/>
      <c r="B55" s="585" t="s">
        <v>314</v>
      </c>
      <c r="C55" s="580"/>
      <c r="N55" s="1366"/>
      <c r="P55" s="1366"/>
    </row>
    <row r="56" spans="1:20" ht="15.75" customHeight="1" x14ac:dyDescent="0.2">
      <c r="A56" s="57"/>
      <c r="B56" s="846" t="s">
        <v>145</v>
      </c>
      <c r="C56" s="580"/>
      <c r="N56" s="1366"/>
      <c r="P56" s="1366"/>
    </row>
    <row r="57" spans="1:20" ht="15.75" customHeight="1" x14ac:dyDescent="0.2">
      <c r="A57" s="57"/>
      <c r="B57" s="59"/>
      <c r="C57" s="58"/>
      <c r="N57" s="1366"/>
      <c r="P57" s="1366"/>
    </row>
    <row r="58" spans="1:20" ht="15.75" customHeight="1" x14ac:dyDescent="0.2">
      <c r="A58" s="1148"/>
      <c r="B58" s="1149" t="s">
        <v>639</v>
      </c>
      <c r="C58" s="1150"/>
      <c r="P58" s="1366"/>
    </row>
    <row r="59" spans="1:20" ht="15.75" customHeight="1" x14ac:dyDescent="0.2">
      <c r="A59" s="1109"/>
      <c r="B59" s="1109"/>
      <c r="C59" s="1109"/>
      <c r="P59" s="1366"/>
    </row>
    <row r="60" spans="1:20" ht="15.75" customHeight="1" x14ac:dyDescent="0.2">
      <c r="A60" s="1109"/>
      <c r="B60" s="1109"/>
      <c r="C60" s="1109"/>
      <c r="P60" s="1366"/>
    </row>
    <row r="61" spans="1:20" ht="15.75" customHeight="1" x14ac:dyDescent="0.2">
      <c r="A61" s="1109"/>
      <c r="B61" s="1109"/>
      <c r="C61" s="1109"/>
      <c r="P61" s="1366"/>
    </row>
    <row r="62" spans="1:20" ht="15.75" customHeight="1" x14ac:dyDescent="0.2">
      <c r="A62" s="1109"/>
      <c r="B62" s="1109"/>
      <c r="C62" s="1109"/>
      <c r="P62" s="1366"/>
    </row>
    <row r="63" spans="1:20" ht="15.75" customHeight="1" x14ac:dyDescent="0.2">
      <c r="A63" s="1109"/>
      <c r="B63" s="1109"/>
      <c r="C63" s="1109"/>
      <c r="P63" s="1366"/>
    </row>
    <row r="64" spans="1:20" ht="15.75" customHeight="1" x14ac:dyDescent="0.2">
      <c r="A64" s="1109"/>
      <c r="B64" s="1109"/>
      <c r="C64" s="1109"/>
      <c r="P64" s="1366"/>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8"/>
      <c r="B1" s="1149" t="s">
        <v>639</v>
      </c>
      <c r="C1" s="1150"/>
      <c r="E1" s="403"/>
      <c r="F1" s="403"/>
      <c r="G1" s="403"/>
      <c r="H1" s="403"/>
      <c r="I1" s="403"/>
      <c r="J1" s="403"/>
      <c r="K1" s="403"/>
      <c r="L1" s="403"/>
      <c r="M1" s="404"/>
    </row>
    <row r="2" spans="1:14" ht="15.75" customHeight="1" thickBot="1" x14ac:dyDescent="0.25">
      <c r="A2" s="722"/>
      <c r="B2" s="1173"/>
      <c r="C2" s="58"/>
      <c r="E2" s="1654" t="s">
        <v>542</v>
      </c>
      <c r="F2" s="1654"/>
      <c r="G2" s="1654"/>
      <c r="H2" s="1654"/>
      <c r="I2" s="1654"/>
      <c r="J2" s="1654"/>
      <c r="K2" s="1654"/>
      <c r="L2" s="1654"/>
      <c r="M2" s="1654"/>
    </row>
    <row r="3" spans="1:14" ht="15.75" customHeight="1" thickBot="1" x14ac:dyDescent="0.25">
      <c r="A3" s="722"/>
      <c r="B3" s="391" t="s">
        <v>87</v>
      </c>
      <c r="C3" s="58"/>
      <c r="E3" s="405"/>
      <c r="F3" s="1655"/>
      <c r="G3" s="1655"/>
      <c r="H3" s="1655"/>
      <c r="I3" s="1655"/>
      <c r="J3" s="1655"/>
      <c r="K3" s="1655"/>
      <c r="L3" s="1655"/>
      <c r="M3" s="1655"/>
    </row>
    <row r="4" spans="1:14" ht="15.75" customHeight="1" x14ac:dyDescent="0.2">
      <c r="A4" s="722"/>
      <c r="B4" s="1359" t="str">
        <f>Title!$B$4</f>
        <v>R4</v>
      </c>
      <c r="C4" s="58"/>
      <c r="E4" s="406"/>
      <c r="F4" s="1656" t="s">
        <v>65</v>
      </c>
      <c r="G4" s="1656"/>
      <c r="H4" s="1656"/>
      <c r="I4" s="1656"/>
      <c r="J4" s="1656"/>
      <c r="K4" s="1656"/>
      <c r="L4" s="1656"/>
      <c r="M4" s="1656"/>
    </row>
    <row r="5" spans="1:14" ht="15.75" customHeight="1" x14ac:dyDescent="0.2">
      <c r="A5" s="722"/>
      <c r="B5" s="1360"/>
      <c r="C5" s="58"/>
      <c r="E5" s="904"/>
      <c r="F5" s="960" t="s">
        <v>6</v>
      </c>
      <c r="G5" s="1104" t="s">
        <v>547</v>
      </c>
      <c r="H5" s="908"/>
      <c r="I5" s="908"/>
      <c r="J5" s="908"/>
      <c r="K5" s="908"/>
      <c r="L5" s="908"/>
      <c r="M5" s="909"/>
    </row>
    <row r="6" spans="1:14" ht="15.75" customHeight="1" thickBot="1" x14ac:dyDescent="0.25">
      <c r="A6" s="722"/>
      <c r="B6" s="1361"/>
      <c r="C6" s="58"/>
      <c r="E6" s="904"/>
      <c r="F6" s="960" t="s">
        <v>6</v>
      </c>
      <c r="G6" s="1104" t="s">
        <v>540</v>
      </c>
      <c r="H6" s="908"/>
      <c r="I6" s="908"/>
      <c r="J6" s="908"/>
      <c r="K6" s="908"/>
      <c r="L6" s="908"/>
      <c r="M6" s="909"/>
    </row>
    <row r="7" spans="1:14" ht="15.75" customHeight="1" thickBot="1" x14ac:dyDescent="0.25">
      <c r="A7" s="722"/>
      <c r="B7" s="59"/>
      <c r="C7" s="636"/>
      <c r="E7" s="904"/>
      <c r="F7" s="960"/>
      <c r="G7" s="906"/>
      <c r="H7" s="908"/>
      <c r="I7" s="908"/>
      <c r="J7" s="908"/>
      <c r="K7" s="908"/>
      <c r="L7" s="908"/>
      <c r="M7" s="909"/>
    </row>
    <row r="8" spans="1:14" ht="15.75" customHeight="1" x14ac:dyDescent="0.2">
      <c r="A8" s="722"/>
      <c r="B8" s="570" t="s">
        <v>142</v>
      </c>
      <c r="C8" s="571"/>
      <c r="E8" s="910"/>
      <c r="F8" s="910"/>
      <c r="G8" s="910"/>
      <c r="H8" s="910"/>
      <c r="I8" s="910"/>
      <c r="J8" s="910"/>
      <c r="K8" s="911"/>
      <c r="L8" s="910"/>
      <c r="M8" s="912"/>
    </row>
    <row r="9" spans="1:14" ht="15.75" customHeight="1" x14ac:dyDescent="0.2">
      <c r="A9" s="722"/>
      <c r="B9" s="836" t="s">
        <v>171</v>
      </c>
      <c r="C9" s="571"/>
      <c r="E9" s="913"/>
      <c r="F9" s="1653" t="s">
        <v>589</v>
      </c>
      <c r="G9" s="1653"/>
      <c r="H9" s="1653"/>
      <c r="I9" s="1653"/>
      <c r="J9" s="1653"/>
      <c r="K9" s="1653"/>
      <c r="L9" s="1653"/>
      <c r="M9" s="1653"/>
      <c r="N9" s="1653"/>
    </row>
    <row r="10" spans="1:14" ht="15.75" customHeight="1" x14ac:dyDescent="0.2">
      <c r="A10" s="722"/>
      <c r="B10" s="837"/>
      <c r="C10" s="838"/>
      <c r="E10" s="914"/>
      <c r="F10" s="915"/>
      <c r="G10" s="916"/>
      <c r="H10" s="916"/>
      <c r="I10" s="916"/>
      <c r="J10" s="916"/>
      <c r="K10" s="916"/>
      <c r="L10" s="916"/>
      <c r="M10" s="917"/>
    </row>
    <row r="11" spans="1:14" ht="15.75" customHeight="1" x14ac:dyDescent="0.2">
      <c r="A11" s="722"/>
      <c r="B11" s="839" t="s">
        <v>506</v>
      </c>
      <c r="C11" s="571"/>
      <c r="E11" s="1014"/>
      <c r="F11" s="1014"/>
      <c r="G11" s="919">
        <v>1</v>
      </c>
      <c r="H11" s="963" t="s">
        <v>0</v>
      </c>
      <c r="I11" s="964" t="s">
        <v>548</v>
      </c>
      <c r="J11" s="964" t="s">
        <v>215</v>
      </c>
      <c r="K11" s="964" t="s">
        <v>549</v>
      </c>
      <c r="L11" s="965">
        <v>1</v>
      </c>
      <c r="M11" s="966">
        <v>0.33333333333333331</v>
      </c>
    </row>
    <row r="12" spans="1:14" ht="15.75" customHeight="1" x14ac:dyDescent="0.2">
      <c r="A12" s="57"/>
      <c r="B12" s="840" t="s">
        <v>507</v>
      </c>
      <c r="C12" s="58"/>
      <c r="E12" s="983"/>
      <c r="F12" s="983"/>
      <c r="G12" s="925">
        <v>2</v>
      </c>
      <c r="H12" s="967" t="s">
        <v>0</v>
      </c>
      <c r="I12" s="968" t="s">
        <v>329</v>
      </c>
      <c r="J12" s="968" t="s">
        <v>215</v>
      </c>
      <c r="K12" s="968" t="s">
        <v>549</v>
      </c>
      <c r="L12" s="969">
        <v>4</v>
      </c>
      <c r="M12" s="970">
        <f>M11+TIME(0,L11,0)</f>
        <v>0.33402777777777776</v>
      </c>
    </row>
    <row r="13" spans="1:14" ht="15.75" customHeight="1" x14ac:dyDescent="0.2">
      <c r="A13" s="722"/>
      <c r="B13" s="841" t="s">
        <v>197</v>
      </c>
      <c r="C13" s="571"/>
      <c r="E13" s="982"/>
      <c r="F13" s="982"/>
      <c r="G13" s="931">
        <v>3</v>
      </c>
      <c r="H13" s="998" t="s">
        <v>550</v>
      </c>
      <c r="I13" s="173" t="s">
        <v>551</v>
      </c>
      <c r="J13" s="998" t="s">
        <v>215</v>
      </c>
      <c r="K13" s="998" t="s">
        <v>552</v>
      </c>
      <c r="L13" s="973">
        <v>10</v>
      </c>
      <c r="M13" s="974">
        <f t="shared" ref="M13:M23" si="0">M12+TIME(0,L12,0)</f>
        <v>0.33680555555555552</v>
      </c>
    </row>
    <row r="14" spans="1:14" ht="22.5" customHeight="1" x14ac:dyDescent="0.2">
      <c r="A14" s="57"/>
      <c r="B14" s="842" t="s">
        <v>307</v>
      </c>
      <c r="C14" s="571"/>
      <c r="E14" s="983"/>
      <c r="F14" s="983"/>
      <c r="G14" s="925">
        <v>4</v>
      </c>
      <c r="H14" s="968" t="s">
        <v>553</v>
      </c>
      <c r="I14" s="1004" t="s">
        <v>554</v>
      </c>
      <c r="J14" s="1016" t="s">
        <v>215</v>
      </c>
      <c r="K14" s="1016" t="s">
        <v>552</v>
      </c>
      <c r="L14" s="969">
        <v>15</v>
      </c>
      <c r="M14" s="970">
        <f t="shared" si="0"/>
        <v>0.34374999999999994</v>
      </c>
    </row>
    <row r="15" spans="1:14" ht="15.75" customHeight="1" x14ac:dyDescent="0.2">
      <c r="A15" s="57"/>
      <c r="B15" s="577" t="s">
        <v>343</v>
      </c>
      <c r="C15" s="571"/>
      <c r="E15" s="982"/>
      <c r="F15" s="982"/>
      <c r="G15" s="977">
        <v>5</v>
      </c>
      <c r="H15" s="964" t="s">
        <v>553</v>
      </c>
      <c r="I15" s="1006" t="s">
        <v>555</v>
      </c>
      <c r="J15" s="964" t="s">
        <v>378</v>
      </c>
      <c r="K15" s="762" t="s">
        <v>552</v>
      </c>
      <c r="L15" s="973">
        <v>15</v>
      </c>
      <c r="M15" s="974">
        <f t="shared" si="0"/>
        <v>0.35416666666666663</v>
      </c>
    </row>
    <row r="16" spans="1:14" ht="15.75" customHeight="1" x14ac:dyDescent="0.2">
      <c r="A16" s="57"/>
      <c r="B16" s="578" t="s">
        <v>425</v>
      </c>
      <c r="C16" s="579"/>
      <c r="E16" s="983"/>
      <c r="F16" s="983"/>
      <c r="G16" s="408">
        <v>6</v>
      </c>
      <c r="H16" s="968" t="s">
        <v>553</v>
      </c>
      <c r="I16" s="968" t="s">
        <v>556</v>
      </c>
      <c r="J16" s="1016" t="s">
        <v>215</v>
      </c>
      <c r="K16" s="1016" t="s">
        <v>552</v>
      </c>
      <c r="L16" s="969">
        <v>75</v>
      </c>
      <c r="M16" s="970">
        <f t="shared" si="0"/>
        <v>0.36458333333333331</v>
      </c>
    </row>
    <row r="17" spans="1:56" ht="15.75" customHeight="1" x14ac:dyDescent="0.2">
      <c r="A17" s="57"/>
      <c r="B17" s="59"/>
      <c r="C17" s="520"/>
      <c r="E17" s="982"/>
      <c r="F17" s="982"/>
      <c r="G17" s="976">
        <v>7</v>
      </c>
      <c r="H17" s="964" t="s">
        <v>557</v>
      </c>
      <c r="I17" s="964" t="s">
        <v>558</v>
      </c>
      <c r="J17" s="964"/>
      <c r="K17" s="964"/>
      <c r="L17" s="973">
        <v>0</v>
      </c>
      <c r="M17" s="974">
        <f t="shared" si="0"/>
        <v>0.41666666666666663</v>
      </c>
    </row>
    <row r="18" spans="1:56" ht="15.75" customHeight="1" x14ac:dyDescent="0.2">
      <c r="A18" s="57"/>
      <c r="B18" s="59"/>
      <c r="C18" s="58"/>
      <c r="E18" s="983"/>
      <c r="F18" s="983"/>
      <c r="G18" s="975" t="s">
        <v>559</v>
      </c>
      <c r="H18" s="968" t="s">
        <v>559</v>
      </c>
      <c r="I18" s="968" t="s">
        <v>559</v>
      </c>
      <c r="J18" s="968" t="s">
        <v>559</v>
      </c>
      <c r="K18" s="968" t="s">
        <v>559</v>
      </c>
      <c r="L18" s="969">
        <v>0</v>
      </c>
      <c r="M18" s="970">
        <f t="shared" si="0"/>
        <v>0.41666666666666663</v>
      </c>
    </row>
    <row r="19" spans="1:56" ht="15.75" customHeight="1" x14ac:dyDescent="0.2">
      <c r="A19" s="722"/>
      <c r="B19" s="1325" t="s">
        <v>508</v>
      </c>
      <c r="C19" s="571"/>
      <c r="E19" s="982"/>
      <c r="F19" s="982"/>
      <c r="G19" s="976" t="s">
        <v>559</v>
      </c>
      <c r="H19" s="972" t="s">
        <v>559</v>
      </c>
      <c r="I19" s="971" t="s">
        <v>559</v>
      </c>
      <c r="J19" s="972" t="s">
        <v>559</v>
      </c>
      <c r="K19" s="972" t="s">
        <v>559</v>
      </c>
      <c r="L19" s="973">
        <v>0</v>
      </c>
      <c r="M19" s="974">
        <f t="shared" si="0"/>
        <v>0.41666666666666663</v>
      </c>
    </row>
    <row r="20" spans="1:56" ht="15.75" customHeight="1" x14ac:dyDescent="0.2">
      <c r="A20" s="57"/>
      <c r="B20" s="840" t="s">
        <v>509</v>
      </c>
      <c r="C20" s="58"/>
      <c r="E20" s="983"/>
      <c r="F20" s="983"/>
      <c r="G20" s="975" t="s">
        <v>559</v>
      </c>
      <c r="H20" s="968" t="s">
        <v>559</v>
      </c>
      <c r="I20" s="968" t="s">
        <v>559</v>
      </c>
      <c r="J20" s="968" t="s">
        <v>559</v>
      </c>
      <c r="K20" s="968" t="s">
        <v>559</v>
      </c>
      <c r="L20" s="969">
        <v>0</v>
      </c>
      <c r="M20" s="970">
        <f t="shared" si="0"/>
        <v>0.41666666666666663</v>
      </c>
    </row>
    <row r="21" spans="1:56" ht="15.75" customHeight="1" x14ac:dyDescent="0.2">
      <c r="A21" s="722"/>
      <c r="B21" s="1326" t="s">
        <v>303</v>
      </c>
      <c r="C21" s="571"/>
      <c r="E21" s="982"/>
      <c r="F21" s="982"/>
      <c r="G21" s="976"/>
      <c r="H21" s="972"/>
      <c r="I21" s="972"/>
      <c r="J21" s="972" t="s">
        <v>559</v>
      </c>
      <c r="K21" s="972"/>
      <c r="L21" s="973">
        <v>0</v>
      </c>
      <c r="M21" s="974">
        <f t="shared" si="0"/>
        <v>0.41666666666666663</v>
      </c>
    </row>
    <row r="22" spans="1:56" ht="15.75" customHeight="1" x14ac:dyDescent="0.25">
      <c r="A22" s="57"/>
      <c r="B22" s="1327" t="s">
        <v>342</v>
      </c>
      <c r="C22" s="571"/>
      <c r="E22" s="983"/>
      <c r="F22" s="983"/>
      <c r="G22" s="975"/>
      <c r="H22" s="968"/>
      <c r="I22" s="968"/>
      <c r="J22" s="968"/>
      <c r="K22" s="515"/>
      <c r="L22" s="969">
        <v>0</v>
      </c>
      <c r="M22" s="970">
        <f t="shared" si="0"/>
        <v>0.41666666666666663</v>
      </c>
    </row>
    <row r="23" spans="1:56" ht="15.75" customHeight="1" x14ac:dyDescent="0.25">
      <c r="A23" s="57"/>
      <c r="B23" s="1328" t="s">
        <v>360</v>
      </c>
      <c r="C23" s="571"/>
      <c r="E23" s="982"/>
      <c r="F23" s="982"/>
      <c r="G23" s="976"/>
      <c r="H23" s="972"/>
      <c r="I23" s="964"/>
      <c r="J23" s="972"/>
      <c r="K23" s="514"/>
      <c r="L23" s="973">
        <v>0</v>
      </c>
      <c r="M23" s="974">
        <f t="shared" si="0"/>
        <v>0.41666666666666663</v>
      </c>
    </row>
    <row r="24" spans="1:56" s="407" customFormat="1" ht="24" customHeight="1" x14ac:dyDescent="0.2">
      <c r="A24" s="57"/>
      <c r="B24" s="1329" t="s">
        <v>359</v>
      </c>
      <c r="C24" s="571"/>
      <c r="D24" s="64"/>
      <c r="E24" s="983"/>
      <c r="F24" s="983"/>
      <c r="G24" s="948"/>
      <c r="H24" s="949"/>
      <c r="I24" s="968"/>
      <c r="J24" s="949"/>
      <c r="K24" s="515"/>
      <c r="L24" s="950">
        <v>0</v>
      </c>
      <c r="M24" s="970">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30" t="s">
        <v>427</v>
      </c>
      <c r="C25" s="571"/>
      <c r="D25" s="64"/>
      <c r="E25" s="982"/>
      <c r="F25" s="982"/>
      <c r="G25" s="637"/>
      <c r="H25" s="638"/>
      <c r="I25" s="1006"/>
      <c r="J25" s="638"/>
      <c r="K25" s="638"/>
      <c r="L25" s="639"/>
      <c r="M25" s="640"/>
    </row>
    <row r="26" spans="1:56" ht="15.75" customHeight="1" x14ac:dyDescent="0.25">
      <c r="A26" s="57"/>
      <c r="B26" s="1331" t="s">
        <v>428</v>
      </c>
      <c r="C26" s="571"/>
      <c r="D26" s="64"/>
      <c r="E26" s="443"/>
      <c r="F26" s="443"/>
      <c r="G26" s="641"/>
      <c r="H26" s="642"/>
      <c r="I26" s="452"/>
      <c r="J26" s="642"/>
      <c r="K26" s="642"/>
      <c r="L26" s="643"/>
      <c r="M26" s="644"/>
    </row>
    <row r="27" spans="1:56" ht="15.75" customHeight="1" x14ac:dyDescent="0.2">
      <c r="A27" s="57"/>
      <c r="B27" s="1332" t="s">
        <v>38</v>
      </c>
      <c r="C27" s="571"/>
      <c r="D27" s="64"/>
      <c r="E27" s="443"/>
      <c r="F27" s="1705" t="s">
        <v>560</v>
      </c>
      <c r="G27" s="1705"/>
      <c r="H27" s="1705"/>
      <c r="I27" s="1705"/>
      <c r="J27" s="1705"/>
      <c r="K27" s="1705"/>
      <c r="L27" s="1705"/>
      <c r="M27" s="1705"/>
    </row>
    <row r="28" spans="1:56" ht="15.75" customHeight="1" x14ac:dyDescent="0.2">
      <c r="A28" s="57"/>
      <c r="B28" s="1333" t="s">
        <v>32</v>
      </c>
      <c r="C28" s="571"/>
      <c r="D28" s="64"/>
      <c r="E28" s="983"/>
      <c r="F28" s="983"/>
      <c r="G28" s="948" t="s">
        <v>559</v>
      </c>
      <c r="H28" s="949" t="s">
        <v>557</v>
      </c>
      <c r="I28" s="1039" t="s">
        <v>559</v>
      </c>
      <c r="J28" s="949" t="s">
        <v>561</v>
      </c>
      <c r="K28" s="949"/>
      <c r="L28" s="950"/>
      <c r="M28" s="951"/>
    </row>
    <row r="29" spans="1:56" ht="15.75" customHeight="1" x14ac:dyDescent="0.2">
      <c r="A29" s="57"/>
      <c r="B29" s="59"/>
      <c r="C29" s="58"/>
      <c r="E29" s="1014"/>
      <c r="F29" s="1014"/>
      <c r="G29" s="919">
        <v>8</v>
      </c>
      <c r="H29" s="1002" t="s">
        <v>0</v>
      </c>
      <c r="I29" s="964" t="s">
        <v>562</v>
      </c>
      <c r="J29" s="998" t="s">
        <v>215</v>
      </c>
      <c r="K29" s="998" t="s">
        <v>1</v>
      </c>
      <c r="L29" s="965">
        <v>1</v>
      </c>
      <c r="M29" s="966">
        <v>0.5625</v>
      </c>
    </row>
    <row r="30" spans="1:56" ht="15.75" customHeight="1" x14ac:dyDescent="0.2">
      <c r="A30" s="57"/>
      <c r="B30" s="59"/>
      <c r="C30" s="58"/>
      <c r="E30" s="983"/>
      <c r="F30" s="983"/>
      <c r="G30" s="925">
        <f>G29+1</f>
        <v>9</v>
      </c>
      <c r="H30" s="1016" t="s">
        <v>557</v>
      </c>
      <c r="I30" s="968" t="s">
        <v>329</v>
      </c>
      <c r="J30" s="1016" t="s">
        <v>215</v>
      </c>
      <c r="K30" s="1016" t="s">
        <v>563</v>
      </c>
      <c r="L30" s="969">
        <v>4</v>
      </c>
      <c r="M30" s="970">
        <f t="shared" ref="M30:M35" si="1">M29+TIME(0,L29,0)</f>
        <v>0.56319444444444444</v>
      </c>
    </row>
    <row r="31" spans="1:56" ht="15.75" customHeight="1" x14ac:dyDescent="0.2">
      <c r="A31" s="57"/>
      <c r="B31" s="839" t="s">
        <v>510</v>
      </c>
      <c r="C31" s="58"/>
      <c r="E31" s="1014"/>
      <c r="F31" s="1014"/>
      <c r="G31" s="646">
        <f>G30+1</f>
        <v>10</v>
      </c>
      <c r="H31" s="998" t="s">
        <v>550</v>
      </c>
      <c r="I31" s="173" t="s">
        <v>551</v>
      </c>
      <c r="J31" s="998" t="s">
        <v>215</v>
      </c>
      <c r="K31" s="998" t="s">
        <v>552</v>
      </c>
      <c r="L31" s="965">
        <v>10</v>
      </c>
      <c r="M31" s="966">
        <f t="shared" si="1"/>
        <v>0.56597222222222221</v>
      </c>
    </row>
    <row r="32" spans="1:56" ht="15.75" customHeight="1" x14ac:dyDescent="0.2">
      <c r="A32" s="57"/>
      <c r="B32" s="840" t="s">
        <v>511</v>
      </c>
      <c r="C32" s="58"/>
      <c r="E32" s="983"/>
      <c r="F32" s="983"/>
      <c r="G32" s="925">
        <f>G31+1</f>
        <v>11</v>
      </c>
      <c r="H32" s="968" t="s">
        <v>564</v>
      </c>
      <c r="I32" s="1004" t="s">
        <v>565</v>
      </c>
      <c r="J32" s="1016" t="s">
        <v>215</v>
      </c>
      <c r="K32" s="1016" t="s">
        <v>552</v>
      </c>
      <c r="L32" s="969">
        <v>60</v>
      </c>
      <c r="M32" s="970">
        <f t="shared" si="1"/>
        <v>0.57291666666666663</v>
      </c>
    </row>
    <row r="33" spans="1:13" ht="15.75" customHeight="1" x14ac:dyDescent="0.2">
      <c r="A33" s="722"/>
      <c r="B33" s="1098" t="s">
        <v>512</v>
      </c>
      <c r="C33" s="571"/>
      <c r="E33" s="1014"/>
      <c r="F33" s="1014"/>
      <c r="G33" s="646">
        <f>G32+1</f>
        <v>12</v>
      </c>
      <c r="H33" s="964" t="s">
        <v>564</v>
      </c>
      <c r="I33" s="1006" t="s">
        <v>556</v>
      </c>
      <c r="J33" s="964" t="s">
        <v>378</v>
      </c>
      <c r="K33" s="762" t="s">
        <v>552</v>
      </c>
      <c r="L33" s="965">
        <v>45</v>
      </c>
      <c r="M33" s="966">
        <f t="shared" si="1"/>
        <v>0.61458333333333326</v>
      </c>
    </row>
    <row r="34" spans="1:13" ht="15.75" customHeight="1" x14ac:dyDescent="0.2">
      <c r="A34" s="57"/>
      <c r="B34" s="1097" t="s">
        <v>513</v>
      </c>
      <c r="C34" s="58"/>
      <c r="E34" s="983"/>
      <c r="F34" s="983"/>
      <c r="G34" s="925">
        <v>12</v>
      </c>
      <c r="H34" s="968" t="s">
        <v>557</v>
      </c>
      <c r="I34" s="968" t="s">
        <v>59</v>
      </c>
      <c r="J34" s="1016" t="s">
        <v>215</v>
      </c>
      <c r="K34" s="1016" t="s">
        <v>559</v>
      </c>
      <c r="L34" s="969">
        <v>0</v>
      </c>
      <c r="M34" s="970">
        <f t="shared" si="1"/>
        <v>0.64583333333333326</v>
      </c>
    </row>
    <row r="35" spans="1:13" ht="29.25" customHeight="1" x14ac:dyDescent="0.2">
      <c r="A35" s="57"/>
      <c r="B35" s="59"/>
      <c r="C35" s="571"/>
      <c r="E35" s="1014"/>
      <c r="F35" s="1014"/>
      <c r="G35" s="646" t="s">
        <v>559</v>
      </c>
      <c r="H35" s="964" t="s">
        <v>559</v>
      </c>
      <c r="I35" s="964" t="s">
        <v>566</v>
      </c>
      <c r="J35" s="964"/>
      <c r="K35" s="964"/>
      <c r="L35" s="965">
        <v>0</v>
      </c>
      <c r="M35" s="974">
        <f t="shared" si="1"/>
        <v>0.64583333333333326</v>
      </c>
    </row>
    <row r="36" spans="1:13" ht="15.75" customHeight="1" x14ac:dyDescent="0.2">
      <c r="A36" s="57"/>
      <c r="B36" s="59"/>
      <c r="C36" s="571"/>
      <c r="D36" s="152"/>
      <c r="E36" s="1036"/>
      <c r="F36" s="1036"/>
      <c r="G36" s="925"/>
      <c r="H36" s="968"/>
      <c r="I36" s="968"/>
      <c r="J36" s="1105"/>
      <c r="K36" s="1038"/>
      <c r="L36" s="969" t="s">
        <v>559</v>
      </c>
      <c r="M36" s="970" t="s">
        <v>559</v>
      </c>
    </row>
    <row r="37" spans="1:13" ht="15.75" customHeight="1" x14ac:dyDescent="0.2">
      <c r="A37" s="59"/>
      <c r="B37" s="59"/>
      <c r="C37" s="59"/>
      <c r="E37" s="443"/>
      <c r="F37" s="443"/>
      <c r="G37" s="641"/>
      <c r="H37" s="642"/>
      <c r="I37" s="452"/>
      <c r="J37" s="642"/>
      <c r="K37" s="642"/>
      <c r="L37" s="643"/>
      <c r="M37" s="644"/>
    </row>
    <row r="38" spans="1:13" ht="15.75" customHeight="1" x14ac:dyDescent="0.2">
      <c r="A38" s="59"/>
      <c r="B38" s="1364" t="s">
        <v>640</v>
      </c>
      <c r="C38" s="59"/>
      <c r="E38" s="443"/>
      <c r="F38" s="1705" t="s">
        <v>567</v>
      </c>
      <c r="G38" s="1705"/>
      <c r="H38" s="1705"/>
      <c r="I38" s="1705"/>
      <c r="J38" s="1705"/>
      <c r="K38" s="1705"/>
      <c r="L38" s="1705"/>
      <c r="M38" s="1705"/>
    </row>
    <row r="39" spans="1:13" ht="15.75" customHeight="1" x14ac:dyDescent="0.2">
      <c r="A39" s="59"/>
      <c r="B39" s="1365"/>
      <c r="C39" s="59"/>
      <c r="E39" s="983"/>
      <c r="F39" s="983"/>
      <c r="G39" s="948"/>
      <c r="H39" s="949"/>
      <c r="I39" s="1039"/>
      <c r="J39" s="949"/>
      <c r="K39" s="949"/>
      <c r="L39" s="950"/>
      <c r="M39" s="951"/>
    </row>
    <row r="40" spans="1:13" ht="15.75" customHeight="1" x14ac:dyDescent="0.2">
      <c r="A40" s="59"/>
      <c r="B40" s="1151" t="s">
        <v>620</v>
      </c>
      <c r="C40" s="59"/>
      <c r="E40" s="1014"/>
      <c r="F40" s="1014"/>
      <c r="G40" s="919">
        <v>14</v>
      </c>
      <c r="H40" s="1002" t="s">
        <v>0</v>
      </c>
      <c r="I40" s="1003" t="s">
        <v>568</v>
      </c>
      <c r="J40" s="998" t="s">
        <v>215</v>
      </c>
      <c r="K40" s="998" t="s">
        <v>1</v>
      </c>
      <c r="L40" s="965">
        <v>1</v>
      </c>
      <c r="M40" s="966">
        <v>0.75</v>
      </c>
    </row>
    <row r="41" spans="1:13" ht="26.25" customHeight="1" x14ac:dyDescent="0.2">
      <c r="A41" s="57"/>
      <c r="B41" s="843" t="s">
        <v>447</v>
      </c>
      <c r="C41" s="58"/>
      <c r="E41" s="983"/>
      <c r="F41" s="983"/>
      <c r="G41" s="925">
        <f>G40+1</f>
        <v>15</v>
      </c>
      <c r="H41" s="1016" t="s">
        <v>0</v>
      </c>
      <c r="I41" s="1004" t="s">
        <v>329</v>
      </c>
      <c r="J41" s="1016" t="s">
        <v>215</v>
      </c>
      <c r="K41" s="1016" t="s">
        <v>1</v>
      </c>
      <c r="L41" s="969">
        <v>4</v>
      </c>
      <c r="M41" s="970">
        <f>M40+TIME(0,L40,0)</f>
        <v>0.75069444444444444</v>
      </c>
    </row>
    <row r="42" spans="1:13" ht="15.75" customHeight="1" thickBot="1" x14ac:dyDescent="0.25">
      <c r="A42" s="57"/>
      <c r="B42" s="59"/>
      <c r="C42" s="58"/>
      <c r="E42" s="1014"/>
      <c r="F42" s="1014"/>
      <c r="G42" s="705">
        <f>G41+1</f>
        <v>16</v>
      </c>
      <c r="H42" s="998" t="s">
        <v>2</v>
      </c>
      <c r="I42" s="1006" t="s">
        <v>3</v>
      </c>
      <c r="J42" s="998" t="s">
        <v>215</v>
      </c>
      <c r="K42" s="998" t="s">
        <v>4</v>
      </c>
      <c r="L42" s="965">
        <v>10</v>
      </c>
      <c r="M42" s="966">
        <f>M41+TIME(0,L41,0)</f>
        <v>0.75347222222222221</v>
      </c>
    </row>
    <row r="43" spans="1:13" ht="24" customHeight="1" x14ac:dyDescent="0.2">
      <c r="A43" s="57"/>
      <c r="B43" s="703" t="s">
        <v>365</v>
      </c>
      <c r="C43" s="580"/>
      <c r="E43" s="983"/>
      <c r="F43" s="983"/>
      <c r="G43" s="925">
        <f>G42+1</f>
        <v>17</v>
      </c>
      <c r="H43" s="968" t="s">
        <v>5</v>
      </c>
      <c r="I43" s="968" t="s">
        <v>59</v>
      </c>
      <c r="J43" s="968" t="s">
        <v>6</v>
      </c>
      <c r="K43" s="968" t="s">
        <v>4</v>
      </c>
      <c r="L43" s="969">
        <v>105</v>
      </c>
      <c r="M43" s="970">
        <f>M42+TIME(0,L42,0)</f>
        <v>0.76041666666666663</v>
      </c>
    </row>
    <row r="44" spans="1:13" ht="15.75" customHeight="1" x14ac:dyDescent="0.2">
      <c r="A44" s="57"/>
      <c r="B44" s="704" t="s">
        <v>315</v>
      </c>
      <c r="C44" s="580"/>
      <c r="E44" s="1014"/>
      <c r="F44" s="1014"/>
      <c r="G44" s="705">
        <f>G43+1</f>
        <v>18</v>
      </c>
      <c r="H44" s="964" t="s">
        <v>0</v>
      </c>
      <c r="I44" s="964" t="s">
        <v>569</v>
      </c>
      <c r="J44" s="964" t="s">
        <v>378</v>
      </c>
      <c r="K44" s="762" t="s">
        <v>559</v>
      </c>
      <c r="L44" s="965">
        <v>0</v>
      </c>
      <c r="M44" s="966">
        <f>M43+TIME(0,L43,0)</f>
        <v>0.83333333333333326</v>
      </c>
    </row>
    <row r="45" spans="1:13" ht="15.75" customHeight="1" x14ac:dyDescent="0.2">
      <c r="A45" s="57"/>
      <c r="B45" s="581" t="s">
        <v>293</v>
      </c>
      <c r="C45" s="580"/>
      <c r="E45" s="983"/>
      <c r="F45" s="983"/>
      <c r="G45" s="975" t="s">
        <v>559</v>
      </c>
      <c r="H45" s="968"/>
      <c r="I45" s="968" t="s">
        <v>559</v>
      </c>
      <c r="J45" s="968" t="s">
        <v>559</v>
      </c>
      <c r="K45" s="515" t="s">
        <v>559</v>
      </c>
      <c r="L45" s="969">
        <v>0</v>
      </c>
      <c r="M45" s="970">
        <f>M44+TIME(0,L44,0)</f>
        <v>0.83333333333333326</v>
      </c>
    </row>
    <row r="46" spans="1:13" ht="15.75" customHeight="1" x14ac:dyDescent="0.2">
      <c r="A46" s="57"/>
      <c r="B46" s="582" t="s">
        <v>143</v>
      </c>
      <c r="C46" s="580"/>
      <c r="E46" s="1014"/>
      <c r="F46" s="1014"/>
      <c r="G46" s="919"/>
      <c r="H46" s="964"/>
      <c r="I46" s="425"/>
      <c r="J46" s="964"/>
      <c r="K46" s="964"/>
      <c r="L46" s="965"/>
      <c r="M46" s="966"/>
    </row>
    <row r="47" spans="1:13" ht="15.75" customHeight="1" x14ac:dyDescent="0.2">
      <c r="A47" s="57"/>
      <c r="B47" s="583" t="s">
        <v>144</v>
      </c>
      <c r="C47" s="580"/>
      <c r="E47" s="1036"/>
      <c r="F47" s="1036"/>
      <c r="G47" s="647"/>
      <c r="H47" s="1036"/>
      <c r="I47" s="1036"/>
      <c r="J47" s="1036"/>
      <c r="K47" s="1036"/>
      <c r="L47" s="1036"/>
      <c r="M47" s="648"/>
    </row>
    <row r="48" spans="1:13" ht="15.75" customHeight="1" x14ac:dyDescent="0.2">
      <c r="A48" s="57"/>
      <c r="B48" s="584" t="s">
        <v>141</v>
      </c>
      <c r="C48" s="580"/>
      <c r="E48" s="443"/>
      <c r="F48" s="443"/>
      <c r="G48" s="641"/>
      <c r="H48" s="642"/>
      <c r="I48" s="452"/>
      <c r="J48" s="642"/>
      <c r="K48" s="642"/>
      <c r="L48" s="643"/>
      <c r="M48" s="644"/>
    </row>
    <row r="49" spans="1:13" ht="15.75" customHeight="1" x14ac:dyDescent="0.2">
      <c r="A49" s="57"/>
      <c r="B49" s="585" t="s">
        <v>311</v>
      </c>
      <c r="C49" s="580"/>
      <c r="E49" s="443"/>
      <c r="F49" s="1705" t="s">
        <v>570</v>
      </c>
      <c r="G49" s="1705"/>
      <c r="H49" s="1705"/>
      <c r="I49" s="1705"/>
      <c r="J49" s="1705"/>
      <c r="K49" s="1705"/>
      <c r="L49" s="1705"/>
      <c r="M49" s="1705"/>
    </row>
    <row r="50" spans="1:13" ht="15.75" customHeight="1" x14ac:dyDescent="0.2">
      <c r="A50" s="57"/>
      <c r="B50" s="585" t="s">
        <v>312</v>
      </c>
      <c r="C50" s="580"/>
      <c r="E50" s="983"/>
      <c r="F50" s="983"/>
      <c r="G50" s="948"/>
      <c r="H50" s="949"/>
      <c r="I50" s="1039"/>
      <c r="J50" s="949"/>
      <c r="K50" s="949"/>
      <c r="L50" s="950"/>
      <c r="M50" s="951"/>
    </row>
    <row r="51" spans="1:13" ht="15.75" customHeight="1" x14ac:dyDescent="0.2">
      <c r="A51" s="57"/>
      <c r="B51" s="585" t="s">
        <v>175</v>
      </c>
      <c r="C51" s="580"/>
      <c r="E51" s="1014"/>
      <c r="F51" s="1014"/>
      <c r="G51" s="919">
        <v>19</v>
      </c>
      <c r="H51" s="1002" t="s">
        <v>0</v>
      </c>
      <c r="I51" s="1003" t="s">
        <v>568</v>
      </c>
      <c r="J51" s="998" t="s">
        <v>215</v>
      </c>
      <c r="K51" s="998" t="s">
        <v>1</v>
      </c>
      <c r="L51" s="965">
        <v>1</v>
      </c>
      <c r="M51" s="966">
        <v>0.89583333333333337</v>
      </c>
    </row>
    <row r="52" spans="1:13" ht="27" customHeight="1" x14ac:dyDescent="0.2">
      <c r="A52" s="57"/>
      <c r="B52" s="585" t="s">
        <v>317</v>
      </c>
      <c r="C52" s="580"/>
      <c r="E52" s="983"/>
      <c r="F52" s="983"/>
      <c r="G52" s="925">
        <f>G51+1</f>
        <v>20</v>
      </c>
      <c r="H52" s="1016" t="s">
        <v>0</v>
      </c>
      <c r="I52" s="1004" t="s">
        <v>329</v>
      </c>
      <c r="J52" s="1016" t="s">
        <v>215</v>
      </c>
      <c r="K52" s="1016" t="s">
        <v>1</v>
      </c>
      <c r="L52" s="969">
        <v>4</v>
      </c>
      <c r="M52" s="970">
        <f>M51+TIME(0,L51,0)</f>
        <v>0.89652777777777781</v>
      </c>
    </row>
    <row r="53" spans="1:13" ht="15.75" customHeight="1" x14ac:dyDescent="0.2">
      <c r="A53" s="57"/>
      <c r="B53" s="585" t="s">
        <v>313</v>
      </c>
      <c r="C53" s="580"/>
      <c r="E53" s="1014"/>
      <c r="F53" s="1014"/>
      <c r="G53" s="705">
        <f>G52+1</f>
        <v>21</v>
      </c>
      <c r="H53" s="998" t="s">
        <v>2</v>
      </c>
      <c r="I53" s="1006" t="s">
        <v>3</v>
      </c>
      <c r="J53" s="998" t="s">
        <v>215</v>
      </c>
      <c r="K53" s="998" t="s">
        <v>4</v>
      </c>
      <c r="L53" s="965">
        <v>10</v>
      </c>
      <c r="M53" s="966">
        <f>M52+TIME(0,L52,0)</f>
        <v>0.89930555555555558</v>
      </c>
    </row>
    <row r="54" spans="1:13" ht="15.75" customHeight="1" x14ac:dyDescent="0.2">
      <c r="A54" s="57"/>
      <c r="B54" s="585" t="s">
        <v>174</v>
      </c>
      <c r="C54" s="580"/>
      <c r="E54" s="983"/>
      <c r="F54" s="983"/>
      <c r="G54" s="925">
        <f>G53+1</f>
        <v>22</v>
      </c>
      <c r="H54" s="968" t="s">
        <v>5</v>
      </c>
      <c r="I54" s="968" t="s">
        <v>59</v>
      </c>
      <c r="J54" s="968" t="s">
        <v>6</v>
      </c>
      <c r="K54" s="968" t="s">
        <v>4</v>
      </c>
      <c r="L54" s="969">
        <v>105</v>
      </c>
      <c r="M54" s="970">
        <f>M53+TIME(0,L53,0)</f>
        <v>0.90625</v>
      </c>
    </row>
    <row r="55" spans="1:13" ht="15.75" customHeight="1" x14ac:dyDescent="0.2">
      <c r="A55" s="57"/>
      <c r="B55" s="585" t="s">
        <v>314</v>
      </c>
      <c r="C55" s="580"/>
      <c r="E55" s="1014"/>
      <c r="F55" s="1014"/>
      <c r="G55" s="705">
        <f>G54+1</f>
        <v>23</v>
      </c>
      <c r="H55" s="964" t="s">
        <v>0</v>
      </c>
      <c r="I55" s="964" t="s">
        <v>571</v>
      </c>
      <c r="J55" s="964" t="s">
        <v>378</v>
      </c>
      <c r="K55" s="762" t="s">
        <v>559</v>
      </c>
      <c r="L55" s="965">
        <v>0</v>
      </c>
      <c r="M55" s="966">
        <f>M54+TIME(0,L54,0)</f>
        <v>0.97916666666666663</v>
      </c>
    </row>
    <row r="56" spans="1:13" ht="15.75" customHeight="1" x14ac:dyDescent="0.2">
      <c r="A56" s="57"/>
      <c r="B56" s="846" t="s">
        <v>145</v>
      </c>
      <c r="C56" s="580"/>
      <c r="E56" s="983"/>
      <c r="F56" s="983"/>
      <c r="G56" s="975" t="s">
        <v>559</v>
      </c>
      <c r="H56" s="968"/>
      <c r="I56" s="968" t="s">
        <v>559</v>
      </c>
      <c r="J56" s="968" t="s">
        <v>559</v>
      </c>
      <c r="K56" s="515" t="s">
        <v>559</v>
      </c>
      <c r="L56" s="969">
        <v>0</v>
      </c>
      <c r="M56" s="970">
        <f>M55+TIME(0,L55,0)</f>
        <v>0.97916666666666663</v>
      </c>
    </row>
    <row r="57" spans="1:13" ht="15.75" customHeight="1" x14ac:dyDescent="0.2">
      <c r="A57" s="57"/>
      <c r="B57" s="59"/>
      <c r="C57" s="58"/>
      <c r="E57" s="1014"/>
      <c r="F57" s="1014"/>
      <c r="G57" s="919"/>
      <c r="H57" s="964"/>
      <c r="I57" s="425"/>
      <c r="J57" s="964"/>
      <c r="K57" s="964"/>
      <c r="L57" s="965"/>
      <c r="M57" s="966"/>
    </row>
    <row r="58" spans="1:13" ht="15.75" customHeight="1" x14ac:dyDescent="0.2">
      <c r="A58" s="1148"/>
      <c r="B58" s="1149" t="s">
        <v>639</v>
      </c>
      <c r="C58" s="1150"/>
      <c r="E58" s="1036"/>
      <c r="F58" s="1036"/>
      <c r="G58" s="647"/>
      <c r="H58" s="1036"/>
      <c r="I58" s="1036"/>
      <c r="J58" s="1036"/>
      <c r="K58" s="1036"/>
      <c r="L58" s="1036"/>
      <c r="M58" s="648"/>
    </row>
    <row r="59" spans="1:13" ht="15.75" customHeight="1" x14ac:dyDescent="0.2">
      <c r="A59" s="1109"/>
      <c r="B59" s="1109"/>
      <c r="C59" s="1109"/>
      <c r="E59" s="443"/>
      <c r="F59" s="443"/>
      <c r="G59" s="641"/>
      <c r="H59" s="642"/>
      <c r="I59" s="452"/>
      <c r="J59" s="642"/>
      <c r="K59" s="642"/>
      <c r="L59" s="643"/>
      <c r="M59" s="644"/>
    </row>
    <row r="60" spans="1:13" ht="15.75" customHeight="1" x14ac:dyDescent="0.2">
      <c r="A60" s="1109"/>
      <c r="B60" s="1109"/>
      <c r="C60" s="1109"/>
      <c r="E60" s="443"/>
      <c r="F60" s="1705" t="s">
        <v>572</v>
      </c>
      <c r="G60" s="1705"/>
      <c r="H60" s="1705"/>
      <c r="I60" s="1705"/>
      <c r="J60" s="1705"/>
      <c r="K60" s="1705"/>
      <c r="L60" s="1705"/>
      <c r="M60" s="1705"/>
    </row>
    <row r="61" spans="1:13" ht="15.75" customHeight="1" x14ac:dyDescent="0.2">
      <c r="A61" s="1109"/>
      <c r="B61" s="1109"/>
      <c r="C61" s="1109"/>
      <c r="E61" s="983"/>
      <c r="F61" s="983"/>
      <c r="G61" s="948"/>
      <c r="H61" s="949"/>
      <c r="I61" s="1039"/>
      <c r="J61" s="949"/>
      <c r="K61" s="949"/>
      <c r="L61" s="950"/>
      <c r="M61" s="951"/>
    </row>
    <row r="62" spans="1:13" ht="15.75" customHeight="1" x14ac:dyDescent="0.2">
      <c r="A62" s="1109"/>
      <c r="B62" s="1109"/>
      <c r="C62" s="1109"/>
      <c r="E62" s="1014"/>
      <c r="F62" s="1014"/>
      <c r="G62" s="919">
        <v>24</v>
      </c>
      <c r="H62" s="1002" t="s">
        <v>0</v>
      </c>
      <c r="I62" s="1003" t="s">
        <v>568</v>
      </c>
      <c r="J62" s="998" t="s">
        <v>215</v>
      </c>
      <c r="K62" s="998" t="s">
        <v>1</v>
      </c>
      <c r="L62" s="965">
        <v>1</v>
      </c>
      <c r="M62" s="966">
        <v>0.4375</v>
      </c>
    </row>
    <row r="63" spans="1:13" ht="15.75" customHeight="1" x14ac:dyDescent="0.2">
      <c r="A63" s="1109"/>
      <c r="B63" s="1109"/>
      <c r="C63" s="1109"/>
      <c r="E63" s="983"/>
      <c r="F63" s="983"/>
      <c r="G63" s="925">
        <f>G62+1</f>
        <v>25</v>
      </c>
      <c r="H63" s="1016" t="s">
        <v>0</v>
      </c>
      <c r="I63" s="1004" t="s">
        <v>329</v>
      </c>
      <c r="J63" s="1016" t="s">
        <v>215</v>
      </c>
      <c r="K63" s="1016" t="s">
        <v>1</v>
      </c>
      <c r="L63" s="969">
        <v>4</v>
      </c>
      <c r="M63" s="970">
        <f t="shared" ref="M63:M68" si="2">M62+TIME(0,L62,0)</f>
        <v>0.43819444444444444</v>
      </c>
    </row>
    <row r="64" spans="1:13" ht="15.75" customHeight="1" x14ac:dyDescent="0.2">
      <c r="A64" s="1109"/>
      <c r="B64" s="1109"/>
      <c r="C64" s="1109"/>
      <c r="E64" s="1014"/>
      <c r="F64" s="1014"/>
      <c r="G64" s="919">
        <v>26</v>
      </c>
      <c r="H64" s="998" t="s">
        <v>2</v>
      </c>
      <c r="I64" s="1006" t="s">
        <v>3</v>
      </c>
      <c r="J64" s="998" t="s">
        <v>215</v>
      </c>
      <c r="K64" s="998" t="s">
        <v>4</v>
      </c>
      <c r="L64" s="965">
        <v>10</v>
      </c>
      <c r="M64" s="966">
        <f t="shared" si="2"/>
        <v>0.44097222222222221</v>
      </c>
    </row>
    <row r="65" spans="1:13" ht="15.75" customHeight="1" x14ac:dyDescent="0.2">
      <c r="A65" s="1109"/>
      <c r="B65" s="1109"/>
      <c r="C65" s="1109"/>
      <c r="E65" s="983"/>
      <c r="F65" s="983"/>
      <c r="G65" s="925">
        <f>G64+1</f>
        <v>27</v>
      </c>
      <c r="H65" s="968" t="s">
        <v>5</v>
      </c>
      <c r="I65" s="968" t="s">
        <v>59</v>
      </c>
      <c r="J65" s="968" t="s">
        <v>6</v>
      </c>
      <c r="K65" s="968" t="s">
        <v>4</v>
      </c>
      <c r="L65" s="969">
        <v>105</v>
      </c>
      <c r="M65" s="970">
        <f t="shared" si="2"/>
        <v>0.44791666666666663</v>
      </c>
    </row>
    <row r="66" spans="1:13" ht="15.75" customHeight="1" x14ac:dyDescent="0.2">
      <c r="A66" s="1109"/>
      <c r="B66" s="1109"/>
      <c r="C66" s="1109"/>
      <c r="E66" s="1014"/>
      <c r="F66" s="1014"/>
      <c r="G66" s="919">
        <v>28</v>
      </c>
      <c r="H66" s="964" t="s">
        <v>0</v>
      </c>
      <c r="I66" s="964" t="s">
        <v>573</v>
      </c>
      <c r="J66" s="964" t="s">
        <v>378</v>
      </c>
      <c r="K66" s="762" t="s">
        <v>4</v>
      </c>
      <c r="L66" s="965">
        <v>0</v>
      </c>
      <c r="M66" s="966">
        <f t="shared" si="2"/>
        <v>0.52083333333333326</v>
      </c>
    </row>
    <row r="67" spans="1:13" ht="15.75" customHeight="1" x14ac:dyDescent="0.2">
      <c r="A67" s="1109"/>
      <c r="B67" s="1109"/>
      <c r="C67" s="1109"/>
      <c r="E67" s="983"/>
      <c r="F67" s="983"/>
      <c r="G67" s="975" t="s">
        <v>559</v>
      </c>
      <c r="H67" s="968" t="s">
        <v>559</v>
      </c>
      <c r="I67" s="968" t="s">
        <v>559</v>
      </c>
      <c r="J67" s="968" t="s">
        <v>559</v>
      </c>
      <c r="K67" s="515" t="s">
        <v>559</v>
      </c>
      <c r="L67" s="969">
        <v>0</v>
      </c>
      <c r="M67" s="970">
        <f t="shared" si="2"/>
        <v>0.52083333333333326</v>
      </c>
    </row>
    <row r="68" spans="1:13" ht="15.75" customHeight="1" x14ac:dyDescent="0.2">
      <c r="A68" s="1109"/>
      <c r="B68" s="1109"/>
      <c r="C68" s="1109"/>
      <c r="E68" s="1014"/>
      <c r="F68" s="1014"/>
      <c r="G68" s="919" t="s">
        <v>559</v>
      </c>
      <c r="H68" s="964" t="s">
        <v>559</v>
      </c>
      <c r="I68" s="425" t="s">
        <v>559</v>
      </c>
      <c r="J68" s="964" t="s">
        <v>559</v>
      </c>
      <c r="K68" s="964" t="s">
        <v>559</v>
      </c>
      <c r="L68" s="965">
        <v>0</v>
      </c>
      <c r="M68" s="966">
        <f t="shared" si="2"/>
        <v>0.52083333333333326</v>
      </c>
    </row>
    <row r="69" spans="1:13" ht="15.75" customHeight="1" x14ac:dyDescent="0.2">
      <c r="A69" s="1109"/>
      <c r="B69" s="1109"/>
      <c r="C69" s="1109"/>
      <c r="E69" s="1036"/>
      <c r="F69" s="1036"/>
      <c r="G69" s="647"/>
      <c r="H69" s="1036"/>
      <c r="I69" s="1036"/>
      <c r="J69" s="1036"/>
      <c r="K69" s="1036"/>
      <c r="L69" s="1036"/>
      <c r="M69" s="648"/>
    </row>
    <row r="70" spans="1:13" ht="15.75" customHeight="1" x14ac:dyDescent="0.2">
      <c r="A70" s="1109"/>
      <c r="B70" s="1109"/>
      <c r="C70" s="1109"/>
      <c r="E70" s="443"/>
      <c r="F70" s="443"/>
      <c r="G70" s="641"/>
      <c r="H70" s="642"/>
      <c r="I70" s="452"/>
      <c r="J70" s="642"/>
      <c r="K70" s="642"/>
      <c r="L70" s="643"/>
      <c r="M70" s="644"/>
    </row>
    <row r="71" spans="1:13" ht="15.75" customHeight="1" x14ac:dyDescent="0.2">
      <c r="A71" s="1109"/>
      <c r="B71" s="1109"/>
      <c r="C71" s="1109"/>
      <c r="E71" s="443"/>
      <c r="F71" s="1705" t="s">
        <v>574</v>
      </c>
      <c r="G71" s="1658"/>
      <c r="H71" s="1658"/>
      <c r="I71" s="1658"/>
      <c r="J71" s="1658"/>
      <c r="K71" s="1658"/>
      <c r="L71" s="1658"/>
      <c r="M71" s="1658"/>
    </row>
    <row r="72" spans="1:13" ht="15.75" customHeight="1" x14ac:dyDescent="0.2">
      <c r="A72" s="1109"/>
      <c r="B72" s="1109"/>
      <c r="C72" s="1109"/>
      <c r="E72" s="983"/>
      <c r="F72" s="983"/>
      <c r="G72" s="948"/>
      <c r="H72" s="949"/>
      <c r="I72" s="1039"/>
      <c r="J72" s="949"/>
      <c r="K72" s="949"/>
      <c r="L72" s="950"/>
      <c r="M72" s="951"/>
    </row>
    <row r="73" spans="1:13" ht="15.75" customHeight="1" x14ac:dyDescent="0.2">
      <c r="A73" s="1109"/>
      <c r="B73" s="1109"/>
      <c r="C73" s="1109"/>
      <c r="E73" s="1014"/>
      <c r="F73" s="1014"/>
      <c r="G73" s="919">
        <v>29</v>
      </c>
      <c r="H73" s="1002" t="s">
        <v>0</v>
      </c>
      <c r="I73" s="1003" t="s">
        <v>575</v>
      </c>
      <c r="J73" s="998" t="s">
        <v>215</v>
      </c>
      <c r="K73" s="998" t="s">
        <v>1</v>
      </c>
      <c r="L73" s="965">
        <v>1</v>
      </c>
      <c r="M73" s="966">
        <v>0.66666666666666663</v>
      </c>
    </row>
    <row r="74" spans="1:13" ht="15.75" customHeight="1" x14ac:dyDescent="0.2">
      <c r="A74" s="1109"/>
      <c r="B74" s="1109"/>
      <c r="C74" s="1109"/>
      <c r="E74" s="983"/>
      <c r="F74" s="983"/>
      <c r="G74" s="925">
        <f>G73+1</f>
        <v>30</v>
      </c>
      <c r="H74" s="1016" t="s">
        <v>0</v>
      </c>
      <c r="I74" s="1004" t="s">
        <v>329</v>
      </c>
      <c r="J74" s="1016" t="s">
        <v>215</v>
      </c>
      <c r="K74" s="1016" t="s">
        <v>1</v>
      </c>
      <c r="L74" s="969">
        <v>4</v>
      </c>
      <c r="M74" s="970">
        <f t="shared" ref="M74:M79" si="3">M73+TIME(0,L73,0)</f>
        <v>0.66736111111111107</v>
      </c>
    </row>
    <row r="75" spans="1:13" ht="15.75" customHeight="1" x14ac:dyDescent="0.2">
      <c r="A75" s="1109"/>
      <c r="B75" s="1109"/>
      <c r="C75" s="1109"/>
      <c r="E75" s="1014"/>
      <c r="F75" s="1014"/>
      <c r="G75" s="646">
        <f>G74+1</f>
        <v>31</v>
      </c>
      <c r="H75" s="998" t="s">
        <v>2</v>
      </c>
      <c r="I75" s="1006" t="s">
        <v>3</v>
      </c>
      <c r="J75" s="998" t="s">
        <v>215</v>
      </c>
      <c r="K75" s="998" t="s">
        <v>4</v>
      </c>
      <c r="L75" s="965">
        <v>10</v>
      </c>
      <c r="M75" s="966">
        <f t="shared" si="3"/>
        <v>0.67013888888888884</v>
      </c>
    </row>
    <row r="76" spans="1:13" ht="15.75" customHeight="1" x14ac:dyDescent="0.2">
      <c r="A76" s="1109"/>
      <c r="B76" s="1109"/>
      <c r="C76" s="1109"/>
      <c r="E76" s="983"/>
      <c r="F76" s="983"/>
      <c r="G76" s="925">
        <f>G75+1</f>
        <v>32</v>
      </c>
      <c r="H76" s="968" t="s">
        <v>564</v>
      </c>
      <c r="I76" s="968" t="s">
        <v>59</v>
      </c>
      <c r="J76" s="968" t="s">
        <v>6</v>
      </c>
      <c r="K76" s="968" t="s">
        <v>552</v>
      </c>
      <c r="L76" s="969">
        <v>105</v>
      </c>
      <c r="M76" s="970">
        <f t="shared" si="3"/>
        <v>0.67708333333333326</v>
      </c>
    </row>
    <row r="77" spans="1:13" ht="15.75" customHeight="1" x14ac:dyDescent="0.2">
      <c r="A77" s="832"/>
      <c r="B77" s="832"/>
      <c r="C77" s="832"/>
      <c r="E77" s="1014"/>
      <c r="F77" s="1014"/>
      <c r="G77" s="646">
        <f>G76+1</f>
        <v>33</v>
      </c>
      <c r="H77" s="964" t="s">
        <v>0</v>
      </c>
      <c r="I77" s="964" t="s">
        <v>569</v>
      </c>
      <c r="J77" s="964" t="s">
        <v>378</v>
      </c>
      <c r="K77" s="762" t="s">
        <v>559</v>
      </c>
      <c r="L77" s="965">
        <v>0</v>
      </c>
      <c r="M77" s="966">
        <f t="shared" si="3"/>
        <v>0.74999999999999989</v>
      </c>
    </row>
    <row r="78" spans="1:13" ht="15.75" customHeight="1" x14ac:dyDescent="0.2">
      <c r="A78" s="832"/>
      <c r="B78" s="832"/>
      <c r="C78" s="832"/>
      <c r="E78" s="983"/>
      <c r="F78" s="983"/>
      <c r="G78" s="408" t="s">
        <v>559</v>
      </c>
      <c r="H78" s="968" t="s">
        <v>559</v>
      </c>
      <c r="I78" s="968" t="s">
        <v>559</v>
      </c>
      <c r="J78" s="968" t="s">
        <v>559</v>
      </c>
      <c r="K78" s="515" t="s">
        <v>559</v>
      </c>
      <c r="L78" s="969">
        <v>0</v>
      </c>
      <c r="M78" s="970">
        <f t="shared" si="3"/>
        <v>0.74999999999999989</v>
      </c>
    </row>
    <row r="79" spans="1:13" ht="15.75" customHeight="1" x14ac:dyDescent="0.2">
      <c r="A79" s="832"/>
      <c r="B79" s="832"/>
      <c r="C79" s="832"/>
      <c r="E79" s="1014"/>
      <c r="F79" s="1014"/>
      <c r="G79" s="646" t="s">
        <v>559</v>
      </c>
      <c r="H79" s="964" t="s">
        <v>559</v>
      </c>
      <c r="I79" s="425" t="s">
        <v>559</v>
      </c>
      <c r="J79" s="964" t="s">
        <v>559</v>
      </c>
      <c r="K79" s="964" t="s">
        <v>559</v>
      </c>
      <c r="L79" s="965">
        <v>0</v>
      </c>
      <c r="M79" s="966">
        <f t="shared" si="3"/>
        <v>0.74999999999999989</v>
      </c>
    </row>
    <row r="80" spans="1:13" ht="15.75" customHeight="1" x14ac:dyDescent="0.2">
      <c r="A80" s="832"/>
      <c r="B80" s="832"/>
      <c r="C80" s="832"/>
      <c r="E80" s="1036"/>
      <c r="F80" s="1036"/>
      <c r="G80" s="647"/>
      <c r="H80" s="1036"/>
      <c r="I80" s="1036"/>
      <c r="J80" s="1036"/>
      <c r="K80" s="1036"/>
      <c r="L80" s="1036"/>
      <c r="M80" s="648"/>
    </row>
    <row r="81" spans="1:13" ht="15.75" customHeight="1" x14ac:dyDescent="0.2">
      <c r="A81" s="832"/>
      <c r="B81" s="832"/>
      <c r="C81" s="832"/>
      <c r="E81" s="443"/>
      <c r="F81" s="443"/>
      <c r="G81" s="641"/>
      <c r="H81" s="642"/>
      <c r="I81" s="452"/>
      <c r="J81" s="642"/>
      <c r="K81" s="642"/>
      <c r="L81" s="643"/>
      <c r="M81" s="644"/>
    </row>
    <row r="82" spans="1:13" ht="15.75" customHeight="1" x14ac:dyDescent="0.2">
      <c r="A82" s="832"/>
      <c r="B82" s="832"/>
      <c r="C82" s="832"/>
      <c r="E82" s="443"/>
      <c r="F82" s="1705" t="s">
        <v>576</v>
      </c>
      <c r="G82" s="1705"/>
      <c r="H82" s="1705"/>
      <c r="I82" s="1705"/>
      <c r="J82" s="1705"/>
      <c r="K82" s="1705"/>
      <c r="L82" s="1705"/>
      <c r="M82" s="1705"/>
    </row>
    <row r="83" spans="1:13" ht="15.75" customHeight="1" x14ac:dyDescent="0.2">
      <c r="A83" s="832"/>
      <c r="B83" s="832"/>
      <c r="C83" s="832"/>
      <c r="E83" s="983"/>
      <c r="F83" s="983"/>
      <c r="G83" s="948"/>
      <c r="H83" s="949"/>
      <c r="I83" s="1039"/>
      <c r="J83" s="949"/>
      <c r="K83" s="949"/>
      <c r="L83" s="950"/>
      <c r="M83" s="951"/>
    </row>
    <row r="84" spans="1:13" ht="15.75" customHeight="1" x14ac:dyDescent="0.2">
      <c r="A84" s="832"/>
      <c r="B84" s="832"/>
      <c r="C84" s="832"/>
      <c r="E84" s="1014"/>
      <c r="F84" s="1014"/>
      <c r="G84" s="919">
        <v>34</v>
      </c>
      <c r="H84" s="1002" t="s">
        <v>0</v>
      </c>
      <c r="I84" s="1003" t="s">
        <v>575</v>
      </c>
      <c r="J84" s="998" t="s">
        <v>215</v>
      </c>
      <c r="K84" s="998" t="s">
        <v>1</v>
      </c>
      <c r="L84" s="965">
        <v>1</v>
      </c>
      <c r="M84" s="966">
        <v>0.8125</v>
      </c>
    </row>
    <row r="85" spans="1:13" ht="15.75" customHeight="1" x14ac:dyDescent="0.2">
      <c r="A85" s="832"/>
      <c r="B85" s="832"/>
      <c r="C85" s="832"/>
      <c r="E85" s="983"/>
      <c r="F85" s="983"/>
      <c r="G85" s="925">
        <f>G84+1</f>
        <v>35</v>
      </c>
      <c r="H85" s="1016" t="s">
        <v>0</v>
      </c>
      <c r="I85" s="1004" t="s">
        <v>329</v>
      </c>
      <c r="J85" s="1016" t="s">
        <v>215</v>
      </c>
      <c r="K85" s="1016" t="s">
        <v>1</v>
      </c>
      <c r="L85" s="969">
        <v>4</v>
      </c>
      <c r="M85" s="970">
        <f t="shared" ref="M85:M90" si="4">M84+TIME(0,L84,0)</f>
        <v>0.81319444444444444</v>
      </c>
    </row>
    <row r="86" spans="1:13" ht="15.75" customHeight="1" x14ac:dyDescent="0.2">
      <c r="A86" s="832"/>
      <c r="B86" s="832"/>
      <c r="C86" s="832"/>
      <c r="E86" s="1014"/>
      <c r="F86" s="1014"/>
      <c r="G86" s="646">
        <f>G85+1</f>
        <v>36</v>
      </c>
      <c r="H86" s="998" t="s">
        <v>2</v>
      </c>
      <c r="I86" s="1006" t="s">
        <v>3</v>
      </c>
      <c r="J86" s="998" t="s">
        <v>215</v>
      </c>
      <c r="K86" s="998" t="s">
        <v>4</v>
      </c>
      <c r="L86" s="965">
        <v>10</v>
      </c>
      <c r="M86" s="966">
        <f t="shared" si="4"/>
        <v>0.81597222222222221</v>
      </c>
    </row>
    <row r="87" spans="1:13" ht="15.75" customHeight="1" x14ac:dyDescent="0.2">
      <c r="A87" s="832"/>
      <c r="B87" s="832"/>
      <c r="C87" s="832"/>
      <c r="E87" s="983"/>
      <c r="F87" s="983"/>
      <c r="G87" s="925">
        <f>G86+1</f>
        <v>37</v>
      </c>
      <c r="H87" s="968" t="s">
        <v>564</v>
      </c>
      <c r="I87" s="968" t="s">
        <v>59</v>
      </c>
      <c r="J87" s="968" t="s">
        <v>6</v>
      </c>
      <c r="K87" s="968" t="s">
        <v>552</v>
      </c>
      <c r="L87" s="969">
        <v>105</v>
      </c>
      <c r="M87" s="970">
        <f t="shared" si="4"/>
        <v>0.82291666666666663</v>
      </c>
    </row>
    <row r="88" spans="1:13" ht="15.75" customHeight="1" x14ac:dyDescent="0.2">
      <c r="A88" s="832"/>
      <c r="B88" s="832"/>
      <c r="C88" s="832"/>
      <c r="E88" s="1014"/>
      <c r="F88" s="1014"/>
      <c r="G88" s="646">
        <f>G87+1</f>
        <v>38</v>
      </c>
      <c r="H88" s="964" t="s">
        <v>0</v>
      </c>
      <c r="I88" s="964" t="s">
        <v>577</v>
      </c>
      <c r="J88" s="964" t="s">
        <v>378</v>
      </c>
      <c r="K88" s="762" t="s">
        <v>559</v>
      </c>
      <c r="L88" s="965">
        <v>0</v>
      </c>
      <c r="M88" s="966">
        <f t="shared" si="4"/>
        <v>0.89583333333333326</v>
      </c>
    </row>
    <row r="89" spans="1:13" ht="15.75" customHeight="1" x14ac:dyDescent="0.2">
      <c r="A89" s="832"/>
      <c r="B89" s="832"/>
      <c r="C89" s="832"/>
      <c r="E89" s="983"/>
      <c r="F89" s="983"/>
      <c r="G89" s="408" t="s">
        <v>559</v>
      </c>
      <c r="H89" s="968" t="s">
        <v>559</v>
      </c>
      <c r="I89" s="968" t="s">
        <v>559</v>
      </c>
      <c r="J89" s="968" t="s">
        <v>559</v>
      </c>
      <c r="K89" s="515" t="s">
        <v>559</v>
      </c>
      <c r="L89" s="969">
        <v>0</v>
      </c>
      <c r="M89" s="970">
        <f t="shared" si="4"/>
        <v>0.89583333333333326</v>
      </c>
    </row>
    <row r="90" spans="1:13" ht="15.75" customHeight="1" x14ac:dyDescent="0.2">
      <c r="E90" s="1014"/>
      <c r="F90" s="1014"/>
      <c r="G90" s="646" t="s">
        <v>559</v>
      </c>
      <c r="H90" s="964" t="s">
        <v>559</v>
      </c>
      <c r="I90" s="425" t="s">
        <v>559</v>
      </c>
      <c r="J90" s="964" t="s">
        <v>559</v>
      </c>
      <c r="K90" s="964" t="s">
        <v>559</v>
      </c>
      <c r="L90" s="965">
        <v>0</v>
      </c>
      <c r="M90" s="966">
        <f t="shared" si="4"/>
        <v>0.89583333333333326</v>
      </c>
    </row>
    <row r="91" spans="1:13" ht="15.75" customHeight="1" x14ac:dyDescent="0.2">
      <c r="E91" s="1036"/>
      <c r="F91" s="1036"/>
      <c r="G91" s="647"/>
      <c r="H91" s="1036"/>
      <c r="I91" s="1036"/>
      <c r="J91" s="1036"/>
      <c r="K91" s="1036"/>
      <c r="L91" s="1036"/>
      <c r="M91" s="648"/>
    </row>
    <row r="92" spans="1:13" ht="15.75" customHeight="1" x14ac:dyDescent="0.2">
      <c r="E92" s="443"/>
      <c r="F92" s="443"/>
      <c r="G92" s="641"/>
      <c r="H92" s="642"/>
      <c r="I92" s="452"/>
      <c r="J92" s="642"/>
      <c r="K92" s="642"/>
      <c r="L92" s="643"/>
      <c r="M92" s="644"/>
    </row>
    <row r="93" spans="1:13" ht="15.75" customHeight="1" x14ac:dyDescent="0.2">
      <c r="E93" s="443"/>
      <c r="F93" s="1705" t="s">
        <v>578</v>
      </c>
      <c r="G93" s="1705"/>
      <c r="H93" s="1705"/>
      <c r="I93" s="1705"/>
      <c r="J93" s="1705"/>
      <c r="K93" s="1705"/>
      <c r="L93" s="1705"/>
      <c r="M93" s="1705"/>
    </row>
    <row r="94" spans="1:13" ht="15.75" customHeight="1" x14ac:dyDescent="0.2">
      <c r="E94" s="983"/>
      <c r="F94" s="983"/>
      <c r="G94" s="948" t="s">
        <v>559</v>
      </c>
      <c r="H94" s="1016" t="s">
        <v>559</v>
      </c>
      <c r="I94" s="1004" t="s">
        <v>559</v>
      </c>
      <c r="J94" s="1016" t="s">
        <v>559</v>
      </c>
      <c r="K94" s="1016" t="s">
        <v>559</v>
      </c>
      <c r="L94" s="950"/>
      <c r="M94" s="951"/>
    </row>
    <row r="95" spans="1:13" ht="15.75" customHeight="1" x14ac:dyDescent="0.2">
      <c r="E95" s="1014"/>
      <c r="F95" s="1014"/>
      <c r="G95" s="919">
        <v>39</v>
      </c>
      <c r="H95" s="1002" t="s">
        <v>0</v>
      </c>
      <c r="I95" s="1003" t="s">
        <v>575</v>
      </c>
      <c r="J95" s="998" t="s">
        <v>215</v>
      </c>
      <c r="K95" s="998" t="s">
        <v>1</v>
      </c>
      <c r="L95" s="965">
        <v>1</v>
      </c>
      <c r="M95" s="966">
        <v>0.33333333333333331</v>
      </c>
    </row>
    <row r="96" spans="1:13" ht="15.75" customHeight="1" x14ac:dyDescent="0.2">
      <c r="E96" s="983"/>
      <c r="F96" s="983"/>
      <c r="G96" s="925">
        <f>G95+1</f>
        <v>40</v>
      </c>
      <c r="H96" s="1016" t="s">
        <v>0</v>
      </c>
      <c r="I96" s="1004" t="s">
        <v>329</v>
      </c>
      <c r="J96" s="1016" t="s">
        <v>215</v>
      </c>
      <c r="K96" s="1016" t="s">
        <v>1</v>
      </c>
      <c r="L96" s="969">
        <v>4</v>
      </c>
      <c r="M96" s="970">
        <f>M95+TIME(0,L95,0)</f>
        <v>0.33402777777777776</v>
      </c>
    </row>
    <row r="97" spans="5:13" ht="15.75" customHeight="1" x14ac:dyDescent="0.2">
      <c r="E97" s="1014"/>
      <c r="F97" s="1014"/>
      <c r="G97" s="646">
        <f>G96+1</f>
        <v>41</v>
      </c>
      <c r="H97" s="998" t="s">
        <v>2</v>
      </c>
      <c r="I97" s="1006" t="s">
        <v>3</v>
      </c>
      <c r="J97" s="998" t="s">
        <v>215</v>
      </c>
      <c r="K97" s="998" t="s">
        <v>4</v>
      </c>
      <c r="L97" s="965">
        <v>10</v>
      </c>
      <c r="M97" s="966">
        <f>M96+TIME(0,L96,0)</f>
        <v>0.33680555555555552</v>
      </c>
    </row>
    <row r="98" spans="5:13" ht="15.75" customHeight="1" x14ac:dyDescent="0.2">
      <c r="E98" s="983"/>
      <c r="F98" s="983"/>
      <c r="G98" s="925">
        <f>G97+1</f>
        <v>42</v>
      </c>
      <c r="H98" s="968" t="s">
        <v>564</v>
      </c>
      <c r="I98" s="968" t="s">
        <v>59</v>
      </c>
      <c r="J98" s="968" t="s">
        <v>6</v>
      </c>
      <c r="K98" s="968" t="s">
        <v>552</v>
      </c>
      <c r="L98" s="969">
        <v>105</v>
      </c>
      <c r="M98" s="970">
        <f>M97+TIME(0,L97,0)</f>
        <v>0.34374999999999994</v>
      </c>
    </row>
    <row r="99" spans="5:13" ht="15.75" customHeight="1" x14ac:dyDescent="0.2">
      <c r="E99" s="1014"/>
      <c r="F99" s="1014"/>
      <c r="G99" s="646">
        <f>G98+1</f>
        <v>43</v>
      </c>
      <c r="H99" s="964" t="s">
        <v>0</v>
      </c>
      <c r="I99" s="964" t="s">
        <v>558</v>
      </c>
      <c r="J99" s="964" t="s">
        <v>378</v>
      </c>
      <c r="K99" s="762" t="s">
        <v>559</v>
      </c>
      <c r="L99" s="965">
        <v>0</v>
      </c>
      <c r="M99" s="966">
        <f>M98+TIME(0,L98,0)</f>
        <v>0.41666666666666663</v>
      </c>
    </row>
    <row r="100" spans="5:13" ht="15.75" customHeight="1" x14ac:dyDescent="0.2">
      <c r="E100" s="983"/>
      <c r="F100" s="983"/>
      <c r="G100" s="408" t="s">
        <v>559</v>
      </c>
      <c r="H100" s="968" t="s">
        <v>559</v>
      </c>
      <c r="I100" s="968" t="s">
        <v>559</v>
      </c>
      <c r="J100" s="968" t="s">
        <v>215</v>
      </c>
      <c r="K100" s="515" t="s">
        <v>559</v>
      </c>
      <c r="L100" s="969" t="s">
        <v>559</v>
      </c>
      <c r="M100" s="970" t="s">
        <v>559</v>
      </c>
    </row>
    <row r="101" spans="5:13" ht="15.75" customHeight="1" x14ac:dyDescent="0.2">
      <c r="E101" s="1014"/>
      <c r="F101" s="1014"/>
      <c r="G101" s="646" t="s">
        <v>559</v>
      </c>
      <c r="H101" s="964" t="s">
        <v>559</v>
      </c>
      <c r="I101" s="425" t="s">
        <v>559</v>
      </c>
      <c r="J101" s="964" t="s">
        <v>378</v>
      </c>
      <c r="K101" s="964" t="s">
        <v>559</v>
      </c>
      <c r="L101" s="965" t="s">
        <v>559</v>
      </c>
      <c r="M101" s="966" t="s">
        <v>559</v>
      </c>
    </row>
    <row r="102" spans="5:13" ht="15.75" customHeight="1" x14ac:dyDescent="0.2">
      <c r="E102" s="1036"/>
      <c r="F102" s="1036"/>
      <c r="G102" s="647"/>
      <c r="H102" s="1036"/>
      <c r="I102" s="1036"/>
      <c r="J102" s="1036"/>
      <c r="K102" s="1036"/>
      <c r="L102" s="1036"/>
      <c r="M102" s="648"/>
    </row>
    <row r="103" spans="5:13" ht="15.75" customHeight="1" x14ac:dyDescent="0.2">
      <c r="E103" s="443"/>
      <c r="F103" s="443"/>
      <c r="G103" s="641"/>
      <c r="H103" s="642"/>
      <c r="I103" s="452"/>
      <c r="J103" s="642"/>
      <c r="K103" s="642"/>
      <c r="L103" s="643"/>
      <c r="M103" s="644"/>
    </row>
    <row r="104" spans="5:13" ht="15.75" customHeight="1" x14ac:dyDescent="0.2">
      <c r="E104" s="443"/>
      <c r="F104" s="1705" t="s">
        <v>579</v>
      </c>
      <c r="G104" s="1705"/>
      <c r="H104" s="1705"/>
      <c r="I104" s="1705"/>
      <c r="J104" s="1705"/>
      <c r="K104" s="1705"/>
      <c r="L104" s="1705"/>
      <c r="M104" s="1705"/>
    </row>
    <row r="105" spans="5:13" ht="15.75" customHeight="1" x14ac:dyDescent="0.2">
      <c r="E105" s="983"/>
      <c r="F105" s="983"/>
      <c r="G105" s="948"/>
      <c r="H105" s="949"/>
      <c r="I105" s="1039"/>
      <c r="J105" s="949"/>
      <c r="K105" s="949"/>
      <c r="L105" s="950"/>
      <c r="M105" s="951"/>
    </row>
    <row r="106" spans="5:13" ht="15.75" customHeight="1" x14ac:dyDescent="0.2">
      <c r="E106" s="1014"/>
      <c r="F106" s="1014"/>
      <c r="G106" s="919">
        <v>44</v>
      </c>
      <c r="H106" s="1002" t="s">
        <v>0</v>
      </c>
      <c r="I106" s="1003" t="s">
        <v>575</v>
      </c>
      <c r="J106" s="998" t="s">
        <v>215</v>
      </c>
      <c r="K106" s="998" t="s">
        <v>1</v>
      </c>
      <c r="L106" s="965">
        <v>1</v>
      </c>
      <c r="M106" s="966">
        <v>0.5625</v>
      </c>
    </row>
    <row r="107" spans="5:13" ht="15.75" customHeight="1" x14ac:dyDescent="0.2">
      <c r="E107" s="983"/>
      <c r="F107" s="983"/>
      <c r="G107" s="925">
        <f>G106+1</f>
        <v>45</v>
      </c>
      <c r="H107" s="1016" t="s">
        <v>0</v>
      </c>
      <c r="I107" s="1004" t="s">
        <v>329</v>
      </c>
      <c r="J107" s="1016" t="s">
        <v>215</v>
      </c>
      <c r="K107" s="1016" t="s">
        <v>1</v>
      </c>
      <c r="L107" s="969">
        <v>4</v>
      </c>
      <c r="M107" s="970">
        <f>M106+TIME(0,L106,0)</f>
        <v>0.56319444444444444</v>
      </c>
    </row>
    <row r="108" spans="5:13" ht="15.75" customHeight="1" x14ac:dyDescent="0.2">
      <c r="E108" s="1014"/>
      <c r="F108" s="1014"/>
      <c r="G108" s="646">
        <f>G107+1</f>
        <v>46</v>
      </c>
      <c r="H108" s="998" t="s">
        <v>2</v>
      </c>
      <c r="I108" s="1006" t="s">
        <v>3</v>
      </c>
      <c r="J108" s="998" t="s">
        <v>215</v>
      </c>
      <c r="K108" s="998" t="s">
        <v>4</v>
      </c>
      <c r="L108" s="965">
        <v>10</v>
      </c>
      <c r="M108" s="966">
        <f>M107+TIME(0,L107,0)</f>
        <v>0.56597222222222221</v>
      </c>
    </row>
    <row r="109" spans="5:13" ht="15.75" customHeight="1" x14ac:dyDescent="0.2">
      <c r="E109" s="983"/>
      <c r="F109" s="983"/>
      <c r="G109" s="925">
        <f>G108+1</f>
        <v>47</v>
      </c>
      <c r="H109" s="968" t="s">
        <v>564</v>
      </c>
      <c r="I109" s="968" t="s">
        <v>59</v>
      </c>
      <c r="J109" s="968" t="s">
        <v>6</v>
      </c>
      <c r="K109" s="968" t="s">
        <v>552</v>
      </c>
      <c r="L109" s="969">
        <v>105</v>
      </c>
      <c r="M109" s="970">
        <f>M108+TIME(0,L108,0)</f>
        <v>0.57291666666666663</v>
      </c>
    </row>
    <row r="110" spans="5:13" ht="15.75" customHeight="1" x14ac:dyDescent="0.2">
      <c r="E110" s="1014"/>
      <c r="F110" s="1014"/>
      <c r="G110" s="646">
        <f>G109+1</f>
        <v>48</v>
      </c>
      <c r="H110" s="964" t="s">
        <v>0</v>
      </c>
      <c r="I110" s="964" t="s">
        <v>580</v>
      </c>
      <c r="J110" s="964" t="s">
        <v>378</v>
      </c>
      <c r="K110" s="762" t="s">
        <v>559</v>
      </c>
      <c r="L110" s="965">
        <v>0</v>
      </c>
      <c r="M110" s="966">
        <f>M109+TIME(0,L109,0)</f>
        <v>0.64583333333333326</v>
      </c>
    </row>
    <row r="111" spans="5:13" ht="15.75" customHeight="1" x14ac:dyDescent="0.2">
      <c r="E111" s="983"/>
      <c r="F111" s="983"/>
      <c r="G111" s="408" t="s">
        <v>559</v>
      </c>
      <c r="H111" s="968" t="s">
        <v>559</v>
      </c>
      <c r="I111" s="968" t="s">
        <v>559</v>
      </c>
      <c r="J111" s="968" t="s">
        <v>559</v>
      </c>
      <c r="K111" s="515" t="s">
        <v>559</v>
      </c>
      <c r="L111" s="969" t="s">
        <v>559</v>
      </c>
      <c r="M111" s="970" t="s">
        <v>559</v>
      </c>
    </row>
    <row r="112" spans="5:13" ht="15.75" customHeight="1" x14ac:dyDescent="0.2">
      <c r="E112" s="1014"/>
      <c r="F112" s="1014"/>
      <c r="G112" s="646" t="s">
        <v>559</v>
      </c>
      <c r="H112" s="964" t="s">
        <v>559</v>
      </c>
      <c r="I112" s="425" t="s">
        <v>581</v>
      </c>
      <c r="J112" s="964" t="s">
        <v>559</v>
      </c>
      <c r="K112" s="964" t="s">
        <v>559</v>
      </c>
      <c r="L112" s="965" t="s">
        <v>559</v>
      </c>
      <c r="M112" s="966" t="s">
        <v>559</v>
      </c>
    </row>
    <row r="113" spans="5:13" ht="15.75" customHeight="1" x14ac:dyDescent="0.2">
      <c r="E113" s="1036"/>
      <c r="F113" s="1036"/>
      <c r="G113" s="647"/>
      <c r="H113" s="1036"/>
      <c r="I113" s="1036"/>
      <c r="J113" s="1036"/>
      <c r="K113" s="1036"/>
      <c r="L113" s="1036"/>
      <c r="M113" s="648"/>
    </row>
    <row r="114" spans="5:13" ht="15.75" customHeight="1" x14ac:dyDescent="0.2">
      <c r="E114" s="443"/>
      <c r="F114" s="443"/>
      <c r="G114" s="641"/>
      <c r="H114" s="642"/>
      <c r="I114" s="452"/>
      <c r="J114" s="642"/>
      <c r="K114" s="642"/>
      <c r="L114" s="643"/>
      <c r="M114" s="644"/>
    </row>
    <row r="115" spans="5:13" ht="15.75" customHeight="1" x14ac:dyDescent="0.2">
      <c r="E115" s="443"/>
      <c r="F115" s="1705" t="s">
        <v>582</v>
      </c>
      <c r="G115" s="1705"/>
      <c r="H115" s="1705"/>
      <c r="I115" s="1705"/>
      <c r="J115" s="1705"/>
      <c r="K115" s="1705"/>
      <c r="L115" s="1705"/>
      <c r="M115" s="1705"/>
    </row>
    <row r="116" spans="5:13" ht="15.75" customHeight="1" x14ac:dyDescent="0.2">
      <c r="E116" s="983"/>
      <c r="F116" s="983" t="s">
        <v>559</v>
      </c>
      <c r="G116" s="948"/>
      <c r="H116" s="949"/>
      <c r="I116" s="1039"/>
      <c r="J116" s="949"/>
      <c r="K116" s="949"/>
      <c r="L116" s="950"/>
      <c r="M116" s="951"/>
    </row>
    <row r="117" spans="5:13" ht="15.75" customHeight="1" x14ac:dyDescent="0.2">
      <c r="E117" s="1014"/>
      <c r="F117" s="1014"/>
      <c r="G117" s="919">
        <v>49</v>
      </c>
      <c r="H117" s="1002" t="s">
        <v>0</v>
      </c>
      <c r="I117" s="1003" t="s">
        <v>575</v>
      </c>
      <c r="J117" s="998" t="s">
        <v>215</v>
      </c>
      <c r="K117" s="998" t="s">
        <v>1</v>
      </c>
      <c r="L117" s="965">
        <v>1</v>
      </c>
      <c r="M117" s="966">
        <v>0.33333333333333331</v>
      </c>
    </row>
    <row r="118" spans="5:13" ht="15.75" customHeight="1" x14ac:dyDescent="0.2">
      <c r="E118" s="983"/>
      <c r="F118" s="983"/>
      <c r="G118" s="925">
        <f>G117+1</f>
        <v>50</v>
      </c>
      <c r="H118" s="1016" t="s">
        <v>0</v>
      </c>
      <c r="I118" s="1004" t="s">
        <v>329</v>
      </c>
      <c r="J118" s="1016" t="s">
        <v>215</v>
      </c>
      <c r="K118" s="1016" t="s">
        <v>1</v>
      </c>
      <c r="L118" s="969">
        <v>4</v>
      </c>
      <c r="M118" s="970">
        <f t="shared" ref="M118:M123" si="5">M117+TIME(0,L117,0)</f>
        <v>0.33402777777777776</v>
      </c>
    </row>
    <row r="119" spans="5:13" ht="15.75" customHeight="1" x14ac:dyDescent="0.2">
      <c r="E119" s="1014"/>
      <c r="F119" s="1014"/>
      <c r="G119" s="646">
        <f>G118+1</f>
        <v>51</v>
      </c>
      <c r="H119" s="998" t="s">
        <v>2</v>
      </c>
      <c r="I119" s="1006" t="s">
        <v>3</v>
      </c>
      <c r="J119" s="998" t="s">
        <v>215</v>
      </c>
      <c r="K119" s="998" t="s">
        <v>4</v>
      </c>
      <c r="L119" s="965">
        <v>10</v>
      </c>
      <c r="M119" s="966">
        <f t="shared" si="5"/>
        <v>0.33680555555555552</v>
      </c>
    </row>
    <row r="120" spans="5:13" ht="15.75" customHeight="1" x14ac:dyDescent="0.2">
      <c r="E120" s="983"/>
      <c r="F120" s="983"/>
      <c r="G120" s="925">
        <f>G119+1</f>
        <v>52</v>
      </c>
      <c r="H120" s="968" t="s">
        <v>564</v>
      </c>
      <c r="I120" s="968" t="s">
        <v>59</v>
      </c>
      <c r="J120" s="968" t="s">
        <v>6</v>
      </c>
      <c r="K120" s="968" t="s">
        <v>552</v>
      </c>
      <c r="L120" s="969">
        <v>105</v>
      </c>
      <c r="M120" s="970">
        <f t="shared" si="5"/>
        <v>0.34374999999999994</v>
      </c>
    </row>
    <row r="121" spans="5:13" ht="15.75" customHeight="1" x14ac:dyDescent="0.2">
      <c r="E121" s="1014"/>
      <c r="F121" s="1014"/>
      <c r="G121" s="646">
        <f>G120+1</f>
        <v>53</v>
      </c>
      <c r="H121" s="964" t="s">
        <v>0</v>
      </c>
      <c r="I121" s="964" t="s">
        <v>583</v>
      </c>
      <c r="J121" s="964" t="s">
        <v>378</v>
      </c>
      <c r="K121" s="762" t="s">
        <v>559</v>
      </c>
      <c r="L121" s="965">
        <v>0</v>
      </c>
      <c r="M121" s="966">
        <f t="shared" si="5"/>
        <v>0.41666666666666663</v>
      </c>
    </row>
    <row r="122" spans="5:13" ht="15.75" customHeight="1" x14ac:dyDescent="0.2">
      <c r="E122" s="983"/>
      <c r="F122" s="983"/>
      <c r="G122" s="408" t="s">
        <v>559</v>
      </c>
      <c r="H122" s="968" t="s">
        <v>559</v>
      </c>
      <c r="I122" s="968" t="s">
        <v>559</v>
      </c>
      <c r="J122" s="968" t="s">
        <v>559</v>
      </c>
      <c r="K122" s="515" t="s">
        <v>559</v>
      </c>
      <c r="L122" s="969">
        <v>0</v>
      </c>
      <c r="M122" s="970">
        <f t="shared" si="5"/>
        <v>0.41666666666666663</v>
      </c>
    </row>
    <row r="123" spans="5:13" ht="15.75" customHeight="1" x14ac:dyDescent="0.2">
      <c r="E123" s="1014"/>
      <c r="F123" s="1014"/>
      <c r="G123" s="646" t="s">
        <v>559</v>
      </c>
      <c r="H123" s="964" t="s">
        <v>559</v>
      </c>
      <c r="I123" s="425" t="s">
        <v>559</v>
      </c>
      <c r="J123" s="964" t="s">
        <v>559</v>
      </c>
      <c r="K123" s="964" t="s">
        <v>559</v>
      </c>
      <c r="L123" s="965">
        <v>0</v>
      </c>
      <c r="M123" s="966">
        <f t="shared" si="5"/>
        <v>0.41666666666666663</v>
      </c>
    </row>
    <row r="124" spans="5:13" ht="15.75" customHeight="1" x14ac:dyDescent="0.2">
      <c r="E124" s="1036"/>
      <c r="F124" s="1036"/>
      <c r="G124" s="647"/>
      <c r="H124" s="1036"/>
      <c r="I124" s="1036"/>
      <c r="J124" s="1036"/>
      <c r="K124" s="1036"/>
      <c r="L124" s="1036"/>
      <c r="M124" s="648"/>
    </row>
    <row r="125" spans="5:13" ht="15.75" customHeight="1" x14ac:dyDescent="0.2">
      <c r="E125" s="443"/>
      <c r="F125" s="443"/>
      <c r="G125" s="641"/>
      <c r="H125" s="642"/>
      <c r="I125" s="452"/>
      <c r="J125" s="642"/>
      <c r="K125" s="642"/>
      <c r="L125" s="643"/>
      <c r="M125" s="644"/>
    </row>
    <row r="126" spans="5:13" ht="15.75" customHeight="1" x14ac:dyDescent="0.2">
      <c r="E126" s="443"/>
      <c r="F126" s="1705" t="s">
        <v>584</v>
      </c>
      <c r="G126" s="1705"/>
      <c r="H126" s="1705"/>
      <c r="I126" s="1705"/>
      <c r="J126" s="1705"/>
      <c r="K126" s="1705"/>
      <c r="L126" s="1705"/>
      <c r="M126" s="1705"/>
    </row>
    <row r="127" spans="5:13" ht="15.75" customHeight="1" x14ac:dyDescent="0.2">
      <c r="E127" s="983"/>
      <c r="F127" s="983" t="s">
        <v>559</v>
      </c>
      <c r="G127" s="948"/>
      <c r="H127" s="949"/>
      <c r="I127" s="1039"/>
      <c r="J127" s="949"/>
      <c r="K127" s="949"/>
      <c r="L127" s="950"/>
      <c r="M127" s="951"/>
    </row>
    <row r="128" spans="5:13" ht="15.75" customHeight="1" x14ac:dyDescent="0.2">
      <c r="E128" s="1014"/>
      <c r="F128" s="1014"/>
      <c r="G128" s="919">
        <v>54</v>
      </c>
      <c r="H128" s="1002" t="s">
        <v>0</v>
      </c>
      <c r="I128" s="1003" t="s">
        <v>575</v>
      </c>
      <c r="J128" s="998" t="s">
        <v>215</v>
      </c>
      <c r="K128" s="998" t="s">
        <v>1</v>
      </c>
      <c r="L128" s="965">
        <v>1</v>
      </c>
      <c r="M128" s="966">
        <v>0.4375</v>
      </c>
    </row>
    <row r="129" spans="5:13" ht="15.75" customHeight="1" x14ac:dyDescent="0.2">
      <c r="E129" s="983"/>
      <c r="F129" s="983"/>
      <c r="G129" s="925">
        <f>G128+1</f>
        <v>55</v>
      </c>
      <c r="H129" s="1016" t="s">
        <v>0</v>
      </c>
      <c r="I129" s="1004" t="s">
        <v>329</v>
      </c>
      <c r="J129" s="1016" t="s">
        <v>215</v>
      </c>
      <c r="K129" s="1016" t="s">
        <v>1</v>
      </c>
      <c r="L129" s="969">
        <v>4</v>
      </c>
      <c r="M129" s="970">
        <f t="shared" ref="M129:M134" si="6">M128+TIME(0,L128,0)</f>
        <v>0.43819444444444444</v>
      </c>
    </row>
    <row r="130" spans="5:13" ht="15.75" customHeight="1" x14ac:dyDescent="0.2">
      <c r="E130" s="1014"/>
      <c r="F130" s="1014"/>
      <c r="G130" s="646">
        <f>G129+1</f>
        <v>56</v>
      </c>
      <c r="H130" s="998" t="s">
        <v>2</v>
      </c>
      <c r="I130" s="1006" t="s">
        <v>3</v>
      </c>
      <c r="J130" s="998" t="s">
        <v>215</v>
      </c>
      <c r="K130" s="998" t="s">
        <v>4</v>
      </c>
      <c r="L130" s="965">
        <v>10</v>
      </c>
      <c r="M130" s="966">
        <f t="shared" si="6"/>
        <v>0.44097222222222221</v>
      </c>
    </row>
    <row r="131" spans="5:13" ht="15.75" customHeight="1" x14ac:dyDescent="0.2">
      <c r="E131" s="983"/>
      <c r="F131" s="983"/>
      <c r="G131" s="925">
        <f>G130+1</f>
        <v>57</v>
      </c>
      <c r="H131" s="968" t="s">
        <v>564</v>
      </c>
      <c r="I131" s="968" t="s">
        <v>59</v>
      </c>
      <c r="J131" s="968" t="s">
        <v>6</v>
      </c>
      <c r="K131" s="968" t="s">
        <v>552</v>
      </c>
      <c r="L131" s="969">
        <v>105</v>
      </c>
      <c r="M131" s="970">
        <f t="shared" si="6"/>
        <v>0.44791666666666663</v>
      </c>
    </row>
    <row r="132" spans="5:13" ht="15.75" customHeight="1" x14ac:dyDescent="0.2">
      <c r="E132" s="1014"/>
      <c r="F132" s="1014"/>
      <c r="G132" s="646">
        <f>G131+1</f>
        <v>58</v>
      </c>
      <c r="H132" s="964" t="s">
        <v>0</v>
      </c>
      <c r="I132" s="964" t="s">
        <v>585</v>
      </c>
      <c r="J132" s="964" t="s">
        <v>378</v>
      </c>
      <c r="K132" s="762" t="s">
        <v>559</v>
      </c>
      <c r="L132" s="965">
        <v>0</v>
      </c>
      <c r="M132" s="966">
        <f t="shared" si="6"/>
        <v>0.52083333333333326</v>
      </c>
    </row>
    <row r="133" spans="5:13" ht="15.75" customHeight="1" x14ac:dyDescent="0.2">
      <c r="E133" s="983"/>
      <c r="F133" s="983"/>
      <c r="G133" s="408" t="s">
        <v>559</v>
      </c>
      <c r="H133" s="968" t="s">
        <v>559</v>
      </c>
      <c r="I133" s="968" t="s">
        <v>559</v>
      </c>
      <c r="J133" s="968" t="s">
        <v>559</v>
      </c>
      <c r="K133" s="515" t="s">
        <v>559</v>
      </c>
      <c r="L133" s="969">
        <v>15</v>
      </c>
      <c r="M133" s="970">
        <f t="shared" si="6"/>
        <v>0.52083333333333326</v>
      </c>
    </row>
    <row r="134" spans="5:13" ht="15.75" customHeight="1" x14ac:dyDescent="0.2">
      <c r="E134" s="1014"/>
      <c r="F134" s="1014"/>
      <c r="G134" s="646" t="s">
        <v>559</v>
      </c>
      <c r="H134" s="964" t="s">
        <v>559</v>
      </c>
      <c r="I134" s="425" t="s">
        <v>559</v>
      </c>
      <c r="J134" s="964" t="s">
        <v>559</v>
      </c>
      <c r="K134" s="964" t="s">
        <v>559</v>
      </c>
      <c r="L134" s="965">
        <v>0</v>
      </c>
      <c r="M134" s="966">
        <f t="shared" si="6"/>
        <v>0.53124999999999989</v>
      </c>
    </row>
    <row r="135" spans="5:13" ht="15.75" customHeight="1" x14ac:dyDescent="0.2">
      <c r="E135" s="1036"/>
      <c r="F135" s="1036"/>
      <c r="G135" s="647"/>
      <c r="H135" s="1036"/>
      <c r="I135" s="1036"/>
      <c r="J135" s="1036"/>
      <c r="K135" s="1036"/>
      <c r="L135" s="1036"/>
      <c r="M135" s="648"/>
    </row>
    <row r="136" spans="5:13" ht="15.75" customHeight="1" x14ac:dyDescent="0.2">
      <c r="E136" s="443"/>
      <c r="F136" s="443"/>
      <c r="G136" s="641"/>
      <c r="H136" s="642"/>
      <c r="I136" s="452"/>
      <c r="J136" s="642"/>
      <c r="K136" s="642"/>
      <c r="L136" s="643"/>
      <c r="M136" s="644"/>
    </row>
    <row r="137" spans="5:13" ht="15.75" customHeight="1" x14ac:dyDescent="0.2">
      <c r="E137" s="443"/>
      <c r="F137" s="1705" t="s">
        <v>586</v>
      </c>
      <c r="G137" s="1705"/>
      <c r="H137" s="1705"/>
      <c r="I137" s="1705"/>
      <c r="J137" s="1705"/>
      <c r="K137" s="1705"/>
      <c r="L137" s="1705"/>
      <c r="M137" s="1705"/>
    </row>
    <row r="138" spans="5:13" ht="15.75" customHeight="1" x14ac:dyDescent="0.2">
      <c r="E138" s="983"/>
      <c r="F138" s="983" t="s">
        <v>559</v>
      </c>
      <c r="G138" s="948"/>
      <c r="H138" s="949"/>
      <c r="I138" s="1039"/>
      <c r="J138" s="949"/>
      <c r="K138" s="949"/>
      <c r="L138" s="950"/>
      <c r="M138" s="951"/>
    </row>
    <row r="139" spans="5:13" ht="15.75" customHeight="1" x14ac:dyDescent="0.2">
      <c r="E139" s="1014"/>
      <c r="F139" s="1014"/>
      <c r="G139" s="919">
        <v>59</v>
      </c>
      <c r="H139" s="1002" t="s">
        <v>0</v>
      </c>
      <c r="I139" s="1003" t="s">
        <v>575</v>
      </c>
      <c r="J139" s="998" t="s">
        <v>215</v>
      </c>
      <c r="K139" s="998" t="s">
        <v>1</v>
      </c>
      <c r="L139" s="965">
        <v>1</v>
      </c>
      <c r="M139" s="966">
        <v>0.5625</v>
      </c>
    </row>
    <row r="140" spans="5:13" ht="15.75" customHeight="1" x14ac:dyDescent="0.2">
      <c r="E140" s="983"/>
      <c r="F140" s="983"/>
      <c r="G140" s="925">
        <f t="shared" ref="G140:G145" si="7">G139+1</f>
        <v>60</v>
      </c>
      <c r="H140" s="1016" t="s">
        <v>0</v>
      </c>
      <c r="I140" s="1004" t="s">
        <v>329</v>
      </c>
      <c r="J140" s="1016" t="s">
        <v>215</v>
      </c>
      <c r="K140" s="1016" t="s">
        <v>1</v>
      </c>
      <c r="L140" s="969">
        <v>4</v>
      </c>
      <c r="M140" s="970">
        <f t="shared" ref="M140:M145" si="8">M139+TIME(0,L139,0)</f>
        <v>0.56319444444444444</v>
      </c>
    </row>
    <row r="141" spans="5:13" ht="15.75" customHeight="1" x14ac:dyDescent="0.2">
      <c r="E141" s="1014"/>
      <c r="F141" s="1014"/>
      <c r="G141" s="646">
        <f t="shared" si="7"/>
        <v>61</v>
      </c>
      <c r="H141" s="998" t="s">
        <v>2</v>
      </c>
      <c r="I141" s="1006" t="s">
        <v>3</v>
      </c>
      <c r="J141" s="998" t="s">
        <v>215</v>
      </c>
      <c r="K141" s="998" t="s">
        <v>4</v>
      </c>
      <c r="L141" s="965">
        <v>5</v>
      </c>
      <c r="M141" s="966">
        <f t="shared" si="8"/>
        <v>0.56597222222222221</v>
      </c>
    </row>
    <row r="142" spans="5:13" ht="15.75" customHeight="1" x14ac:dyDescent="0.2">
      <c r="E142" s="983"/>
      <c r="F142" s="983"/>
      <c r="G142" s="925">
        <f t="shared" si="7"/>
        <v>62</v>
      </c>
      <c r="H142" s="968" t="s">
        <v>564</v>
      </c>
      <c r="I142" s="968" t="s">
        <v>59</v>
      </c>
      <c r="J142" s="968" t="s">
        <v>6</v>
      </c>
      <c r="K142" s="968" t="s">
        <v>552</v>
      </c>
      <c r="L142" s="969">
        <v>80</v>
      </c>
      <c r="M142" s="970">
        <f t="shared" si="8"/>
        <v>0.56944444444444442</v>
      </c>
    </row>
    <row r="143" spans="5:13" ht="15.75" customHeight="1" x14ac:dyDescent="0.2">
      <c r="E143" s="1014"/>
      <c r="F143" s="1014"/>
      <c r="G143" s="646">
        <f t="shared" si="7"/>
        <v>63</v>
      </c>
      <c r="H143" s="964" t="s">
        <v>5</v>
      </c>
      <c r="I143" s="964" t="s">
        <v>587</v>
      </c>
      <c r="J143" s="964" t="s">
        <v>378</v>
      </c>
      <c r="K143" s="762" t="s">
        <v>552</v>
      </c>
      <c r="L143" s="965">
        <v>15</v>
      </c>
      <c r="M143" s="966">
        <f t="shared" si="8"/>
        <v>0.625</v>
      </c>
    </row>
    <row r="144" spans="5:13" ht="15.75" customHeight="1" x14ac:dyDescent="0.2">
      <c r="E144" s="983"/>
      <c r="F144" s="983"/>
      <c r="G144" s="925">
        <f t="shared" si="7"/>
        <v>64</v>
      </c>
      <c r="H144" s="968" t="s">
        <v>5</v>
      </c>
      <c r="I144" s="968" t="s">
        <v>588</v>
      </c>
      <c r="J144" s="968" t="s">
        <v>215</v>
      </c>
      <c r="K144" s="515" t="s">
        <v>552</v>
      </c>
      <c r="L144" s="969">
        <v>15</v>
      </c>
      <c r="M144" s="970">
        <f t="shared" si="8"/>
        <v>0.63541666666666663</v>
      </c>
    </row>
    <row r="145" spans="5:13" ht="15.75" customHeight="1" x14ac:dyDescent="0.2">
      <c r="E145" s="1014"/>
      <c r="F145" s="1014"/>
      <c r="G145" s="646">
        <f t="shared" si="7"/>
        <v>65</v>
      </c>
      <c r="H145" s="964" t="s">
        <v>0</v>
      </c>
      <c r="I145" s="425" t="s">
        <v>218</v>
      </c>
      <c r="J145" s="964" t="s">
        <v>378</v>
      </c>
      <c r="K145" s="964" t="s">
        <v>563</v>
      </c>
      <c r="L145" s="965">
        <v>0</v>
      </c>
      <c r="M145" s="966">
        <f t="shared" si="8"/>
        <v>0.64583333333333326</v>
      </c>
    </row>
    <row r="146" spans="5:13" ht="15.75" customHeight="1" x14ac:dyDescent="0.2">
      <c r="E146" s="1036"/>
      <c r="F146" s="1036"/>
      <c r="G146" s="647"/>
      <c r="H146" s="1036"/>
      <c r="I146" s="1036"/>
      <c r="J146" s="1036"/>
      <c r="K146" s="1036"/>
      <c r="L146" s="1036"/>
      <c r="M146" s="648"/>
    </row>
    <row r="147" spans="5:13" ht="15.75" customHeight="1" x14ac:dyDescent="0.2">
      <c r="E147" s="1103"/>
      <c r="F147" s="1103"/>
      <c r="G147" s="1103"/>
      <c r="H147" s="1103"/>
      <c r="I147" s="1103"/>
      <c r="J147" s="1103"/>
      <c r="K147" s="1103"/>
      <c r="L147" s="1103"/>
      <c r="M147" s="1103"/>
    </row>
    <row r="148" spans="5:13" ht="15.75" customHeight="1" x14ac:dyDescent="0.2">
      <c r="E148" s="1103"/>
      <c r="F148" s="1103"/>
      <c r="G148" s="1103"/>
      <c r="H148" s="1103"/>
      <c r="I148" s="1103"/>
      <c r="J148" s="1103"/>
      <c r="K148" s="1103"/>
      <c r="L148" s="1103"/>
      <c r="M148" s="1103"/>
    </row>
    <row r="149" spans="5:13" ht="15.75" customHeight="1" x14ac:dyDescent="0.2">
      <c r="E149" s="1103"/>
      <c r="F149" s="1103"/>
      <c r="G149" s="1103"/>
      <c r="H149" s="1103"/>
      <c r="I149" s="1103"/>
      <c r="J149" s="1103"/>
      <c r="K149" s="1103"/>
      <c r="L149" s="1103"/>
      <c r="M149" s="1103"/>
    </row>
    <row r="150" spans="5:13" ht="15.75" customHeight="1" x14ac:dyDescent="0.2">
      <c r="E150" s="1103"/>
      <c r="F150" s="1103"/>
      <c r="G150" s="1103"/>
      <c r="H150" s="1103"/>
      <c r="I150" s="1103"/>
      <c r="J150" s="1103"/>
      <c r="K150" s="1103"/>
      <c r="L150" s="1103"/>
      <c r="M150" s="1103"/>
    </row>
    <row r="151" spans="5:13" ht="15.75" customHeight="1" x14ac:dyDescent="0.2">
      <c r="E151" s="1103"/>
      <c r="F151" s="1103"/>
      <c r="G151" s="1103"/>
      <c r="H151" s="1103"/>
      <c r="I151" s="1103"/>
      <c r="J151" s="1103"/>
      <c r="K151" s="1103"/>
      <c r="L151" s="1103"/>
      <c r="M151" s="1103"/>
    </row>
    <row r="152" spans="5:13" ht="15.75" customHeight="1" x14ac:dyDescent="0.2">
      <c r="E152" s="1103"/>
      <c r="F152" s="1103"/>
      <c r="G152" s="1103"/>
      <c r="H152" s="1103"/>
      <c r="I152" s="1103"/>
      <c r="J152" s="1103"/>
      <c r="K152" s="1103"/>
      <c r="L152" s="1103"/>
      <c r="M152" s="1103"/>
    </row>
    <row r="153" spans="5:13" ht="15.75" customHeight="1" x14ac:dyDescent="0.2">
      <c r="E153" s="1103"/>
      <c r="F153" s="1103"/>
      <c r="G153" s="1103"/>
      <c r="H153" s="1103"/>
      <c r="I153" s="1103"/>
      <c r="J153" s="1103"/>
      <c r="K153" s="1103"/>
      <c r="L153" s="1103"/>
      <c r="M153" s="1103"/>
    </row>
    <row r="154" spans="5:13" ht="15.75" customHeight="1" x14ac:dyDescent="0.2">
      <c r="E154" s="1103"/>
      <c r="F154" s="1103"/>
      <c r="G154" s="1103"/>
      <c r="H154" s="1103"/>
      <c r="I154" s="1103"/>
      <c r="J154" s="1103"/>
      <c r="K154" s="1103"/>
      <c r="L154" s="1103"/>
      <c r="M154" s="1103"/>
    </row>
    <row r="155" spans="5:13" ht="15.75" customHeight="1" x14ac:dyDescent="0.2">
      <c r="E155" s="1103"/>
      <c r="F155" s="1103"/>
      <c r="G155" s="1103"/>
      <c r="H155" s="1103"/>
      <c r="I155" s="1103"/>
      <c r="J155" s="1103"/>
      <c r="K155" s="1103"/>
      <c r="L155" s="1103"/>
      <c r="M155" s="1103"/>
    </row>
    <row r="156" spans="5:13" ht="15.75" customHeight="1" x14ac:dyDescent="0.2">
      <c r="E156" s="1103"/>
      <c r="F156" s="1103"/>
      <c r="G156" s="1103"/>
      <c r="H156" s="1103"/>
      <c r="I156" s="1103"/>
      <c r="J156" s="1103"/>
      <c r="K156" s="1103"/>
      <c r="L156" s="1103"/>
      <c r="M156" s="1103"/>
    </row>
    <row r="157" spans="5:13" ht="15.75" customHeight="1" x14ac:dyDescent="0.2">
      <c r="E157" s="1103"/>
      <c r="F157" s="1103"/>
      <c r="G157" s="1103"/>
      <c r="H157" s="1103"/>
      <c r="I157" s="1103"/>
      <c r="J157" s="1103"/>
      <c r="K157" s="1103"/>
      <c r="L157" s="1103"/>
      <c r="M157" s="1103"/>
    </row>
    <row r="158" spans="5:13" ht="15.75" customHeight="1" x14ac:dyDescent="0.2">
      <c r="E158" s="1103"/>
      <c r="F158" s="1103"/>
      <c r="G158" s="1103"/>
      <c r="H158" s="1103"/>
      <c r="I158" s="1103"/>
      <c r="J158" s="1103"/>
      <c r="K158" s="1103"/>
      <c r="L158" s="1103"/>
      <c r="M158" s="1103"/>
    </row>
    <row r="159" spans="5:13" ht="15.75" customHeight="1" x14ac:dyDescent="0.2">
      <c r="E159" s="1103"/>
      <c r="F159" s="1103"/>
      <c r="G159" s="1103"/>
      <c r="H159" s="1103"/>
      <c r="I159" s="1103"/>
      <c r="J159" s="1103"/>
      <c r="K159" s="1103"/>
      <c r="L159" s="1103"/>
      <c r="M159" s="1103"/>
    </row>
    <row r="160" spans="5:13" ht="15.75" customHeight="1" x14ac:dyDescent="0.2">
      <c r="E160" s="1103"/>
      <c r="F160" s="1103"/>
      <c r="G160" s="1103"/>
      <c r="H160" s="1103"/>
      <c r="I160" s="1103"/>
      <c r="J160" s="1103"/>
      <c r="K160" s="1103"/>
      <c r="L160" s="1103"/>
      <c r="M160" s="1103"/>
    </row>
    <row r="161" spans="5:13" ht="15.75" customHeight="1" x14ac:dyDescent="0.2">
      <c r="E161" s="1103"/>
      <c r="F161" s="1103"/>
      <c r="G161" s="1103"/>
      <c r="H161" s="1103"/>
      <c r="I161" s="1103"/>
      <c r="J161" s="1103"/>
      <c r="K161" s="1103"/>
      <c r="L161" s="1103"/>
      <c r="M161" s="1103"/>
    </row>
    <row r="162" spans="5:13" ht="15.75" customHeight="1" x14ac:dyDescent="0.2">
      <c r="E162" s="1103"/>
      <c r="F162" s="1103"/>
      <c r="G162" s="1103"/>
      <c r="H162" s="1103"/>
      <c r="I162" s="1103"/>
      <c r="J162" s="1103"/>
      <c r="K162" s="1103"/>
      <c r="L162" s="1103"/>
      <c r="M162" s="1103"/>
    </row>
    <row r="163" spans="5:13" ht="15.75" customHeight="1" x14ac:dyDescent="0.2">
      <c r="E163" s="1103"/>
      <c r="F163" s="1103"/>
      <c r="G163" s="1103"/>
      <c r="H163" s="1103"/>
      <c r="I163" s="1103"/>
      <c r="J163" s="1103"/>
      <c r="K163" s="1103"/>
      <c r="L163" s="1103"/>
      <c r="M163" s="1103"/>
    </row>
    <row r="164" spans="5:13" ht="15.75" customHeight="1" x14ac:dyDescent="0.2">
      <c r="E164" s="1103"/>
      <c r="F164" s="1103"/>
      <c r="G164" s="1103"/>
      <c r="H164" s="1103"/>
      <c r="I164" s="1103"/>
      <c r="J164" s="1103"/>
      <c r="K164" s="1103"/>
      <c r="L164" s="1103"/>
      <c r="M164" s="1103"/>
    </row>
    <row r="165" spans="5:13" ht="15.75" customHeight="1" x14ac:dyDescent="0.2">
      <c r="E165" s="1103"/>
      <c r="F165" s="1103"/>
      <c r="G165" s="1103"/>
      <c r="H165" s="1103"/>
      <c r="I165" s="1103"/>
      <c r="J165" s="1103"/>
      <c r="K165" s="1103"/>
      <c r="L165" s="1103"/>
      <c r="M165" s="1103"/>
    </row>
    <row r="166" spans="5:13" ht="15.75" customHeight="1" x14ac:dyDescent="0.2">
      <c r="E166" s="1103"/>
      <c r="F166" s="1103"/>
      <c r="G166" s="1103"/>
      <c r="H166" s="1103"/>
      <c r="I166" s="1103"/>
      <c r="J166" s="1103"/>
      <c r="K166" s="1103"/>
      <c r="L166" s="1103"/>
      <c r="M166" s="1103"/>
    </row>
    <row r="167" spans="5:13" ht="15.75" customHeight="1" x14ac:dyDescent="0.2">
      <c r="E167" s="1103"/>
      <c r="F167" s="1103"/>
      <c r="G167" s="1103"/>
      <c r="H167" s="1103"/>
      <c r="I167" s="1103"/>
      <c r="J167" s="1103"/>
      <c r="K167" s="1103"/>
      <c r="L167" s="1103"/>
      <c r="M167" s="1103"/>
    </row>
    <row r="168" spans="5:13" ht="15.75" customHeight="1" x14ac:dyDescent="0.2">
      <c r="E168" s="1103"/>
      <c r="F168" s="1103"/>
      <c r="G168" s="1103"/>
      <c r="H168" s="1103"/>
      <c r="I168" s="1103"/>
      <c r="J168" s="1103"/>
      <c r="K168" s="1103"/>
      <c r="L168" s="1103"/>
      <c r="M168" s="1103"/>
    </row>
    <row r="169" spans="5:13" ht="15.75" customHeight="1" x14ac:dyDescent="0.2">
      <c r="E169" s="1103"/>
      <c r="F169" s="1103"/>
      <c r="G169" s="1103"/>
      <c r="H169" s="1103"/>
      <c r="I169" s="1103"/>
      <c r="J169" s="1103"/>
      <c r="K169" s="1103"/>
      <c r="L169" s="1103"/>
      <c r="M169" s="1103"/>
    </row>
    <row r="170" spans="5:13" ht="15.75" customHeight="1" x14ac:dyDescent="0.2">
      <c r="E170" s="1103"/>
      <c r="F170" s="1103"/>
      <c r="G170" s="1103"/>
      <c r="H170" s="1103"/>
      <c r="I170" s="1103"/>
      <c r="J170" s="1103"/>
      <c r="K170" s="1103"/>
      <c r="L170" s="1103"/>
      <c r="M170" s="1103"/>
    </row>
    <row r="171" spans="5:13" ht="15.75" customHeight="1" x14ac:dyDescent="0.2">
      <c r="E171" s="1103"/>
      <c r="F171" s="1103"/>
      <c r="G171" s="1103"/>
      <c r="H171" s="1103"/>
      <c r="I171" s="1103"/>
      <c r="J171" s="1103"/>
      <c r="K171" s="1103"/>
      <c r="L171" s="1103"/>
      <c r="M171" s="1103"/>
    </row>
    <row r="172" spans="5:13" ht="15.75" customHeight="1" x14ac:dyDescent="0.2">
      <c r="E172" s="1103"/>
      <c r="F172" s="1103"/>
      <c r="G172" s="1103"/>
      <c r="H172" s="1103"/>
      <c r="I172" s="1103"/>
      <c r="J172" s="1103"/>
      <c r="K172" s="1103"/>
      <c r="L172" s="1103"/>
      <c r="M172" s="1103"/>
    </row>
    <row r="173" spans="5:13" ht="15.75" customHeight="1" x14ac:dyDescent="0.2">
      <c r="E173" s="1103"/>
      <c r="F173" s="1103"/>
      <c r="G173" s="1103"/>
      <c r="H173" s="1103"/>
      <c r="I173" s="1103"/>
      <c r="J173" s="1103"/>
      <c r="K173" s="1103"/>
      <c r="L173" s="1103"/>
      <c r="M173" s="1103"/>
    </row>
    <row r="174" spans="5:13" ht="15.75" customHeight="1" x14ac:dyDescent="0.2">
      <c r="E174" s="1103"/>
      <c r="F174" s="1103"/>
      <c r="G174" s="1103"/>
      <c r="H174" s="1103"/>
      <c r="I174" s="1103"/>
      <c r="J174" s="1103"/>
      <c r="K174" s="1103"/>
      <c r="L174" s="1103"/>
      <c r="M174" s="1103"/>
    </row>
    <row r="175" spans="5:13" ht="15.75" customHeight="1" x14ac:dyDescent="0.2">
      <c r="E175" s="1103"/>
      <c r="F175" s="1103"/>
      <c r="G175" s="1103"/>
      <c r="H175" s="1103"/>
      <c r="I175" s="1103"/>
      <c r="J175" s="1103"/>
      <c r="K175" s="1103"/>
      <c r="L175" s="1103"/>
      <c r="M175" s="1103"/>
    </row>
    <row r="176" spans="5:13" ht="15.75" customHeight="1" x14ac:dyDescent="0.2">
      <c r="E176" s="1103"/>
      <c r="F176" s="1103"/>
      <c r="G176" s="1103"/>
      <c r="H176" s="1103"/>
      <c r="I176" s="1103"/>
      <c r="J176" s="1103"/>
      <c r="K176" s="1103"/>
      <c r="L176" s="1103"/>
      <c r="M176" s="1103"/>
    </row>
    <row r="177" spans="5:13" ht="15.75" customHeight="1" x14ac:dyDescent="0.2">
      <c r="E177" s="1103"/>
      <c r="F177" s="1103"/>
      <c r="G177" s="1103"/>
      <c r="H177" s="1103"/>
      <c r="I177" s="1103"/>
      <c r="J177" s="1103"/>
      <c r="K177" s="1103"/>
      <c r="L177" s="1103"/>
      <c r="M177" s="1103"/>
    </row>
    <row r="178" spans="5:13" ht="15.75" customHeight="1" x14ac:dyDescent="0.2">
      <c r="E178" s="1103"/>
      <c r="F178" s="1103"/>
      <c r="G178" s="1103"/>
      <c r="H178" s="1103"/>
      <c r="I178" s="1103"/>
      <c r="J178" s="1103"/>
      <c r="K178" s="1103"/>
      <c r="L178" s="1103"/>
      <c r="M178" s="1103"/>
    </row>
    <row r="179" spans="5:13" ht="15.75" customHeight="1" x14ac:dyDescent="0.2">
      <c r="E179" s="1103"/>
      <c r="F179" s="1103"/>
      <c r="G179" s="1103"/>
      <c r="H179" s="1103"/>
      <c r="I179" s="1103"/>
      <c r="J179" s="1103"/>
      <c r="K179" s="1103"/>
      <c r="L179" s="1103"/>
      <c r="M179" s="1103"/>
    </row>
    <row r="180" spans="5:13" ht="15.75" customHeight="1" x14ac:dyDescent="0.2">
      <c r="E180" s="1103"/>
      <c r="F180" s="1103"/>
      <c r="G180" s="1103"/>
      <c r="H180" s="1103"/>
      <c r="I180" s="1103"/>
      <c r="J180" s="1103"/>
      <c r="K180" s="1103"/>
      <c r="L180" s="1103"/>
      <c r="M180" s="1103"/>
    </row>
    <row r="181" spans="5:13" ht="15.75" customHeight="1" x14ac:dyDescent="0.2">
      <c r="E181" s="1103"/>
      <c r="F181" s="1103"/>
      <c r="G181" s="1103"/>
      <c r="H181" s="1103"/>
      <c r="I181" s="1103"/>
      <c r="J181" s="1103"/>
      <c r="K181" s="1103"/>
      <c r="L181" s="1103"/>
      <c r="M181" s="1103"/>
    </row>
    <row r="182" spans="5:13" ht="15.75" customHeight="1" x14ac:dyDescent="0.2">
      <c r="E182" s="1103"/>
      <c r="F182" s="1103"/>
      <c r="G182" s="1103"/>
      <c r="H182" s="1103"/>
      <c r="I182" s="1103"/>
      <c r="J182" s="1103"/>
      <c r="K182" s="1103"/>
      <c r="L182" s="1103"/>
      <c r="M182" s="1103"/>
    </row>
    <row r="183" spans="5:13" ht="15.75" customHeight="1" x14ac:dyDescent="0.2">
      <c r="E183" s="1103"/>
      <c r="F183" s="1103"/>
      <c r="G183" s="1103"/>
      <c r="H183" s="1103"/>
      <c r="I183" s="1103"/>
      <c r="J183" s="1103"/>
      <c r="K183" s="1103"/>
      <c r="L183" s="1103"/>
      <c r="M183" s="1103"/>
    </row>
    <row r="184" spans="5:13" ht="15.75" customHeight="1" x14ac:dyDescent="0.2">
      <c r="E184" s="1103"/>
      <c r="F184" s="1103"/>
      <c r="G184" s="1103"/>
      <c r="H184" s="1103"/>
      <c r="I184" s="1103"/>
      <c r="J184" s="1103"/>
      <c r="K184" s="1103"/>
      <c r="L184" s="1103"/>
      <c r="M184" s="1103"/>
    </row>
    <row r="185" spans="5:13" ht="15.75" customHeight="1" x14ac:dyDescent="0.2">
      <c r="E185" s="1103"/>
      <c r="F185" s="1103"/>
      <c r="G185" s="1103"/>
      <c r="H185" s="1103"/>
      <c r="I185" s="1103"/>
      <c r="J185" s="1103"/>
      <c r="K185" s="1103"/>
      <c r="L185" s="1103"/>
      <c r="M185" s="1103"/>
    </row>
    <row r="186" spans="5:13" ht="15.75" customHeight="1" x14ac:dyDescent="0.2">
      <c r="E186" s="1103"/>
      <c r="F186" s="1103"/>
      <c r="G186" s="1103"/>
      <c r="H186" s="1103"/>
      <c r="I186" s="1103"/>
      <c r="J186" s="1103"/>
      <c r="K186" s="1103"/>
      <c r="L186" s="1103"/>
      <c r="M186" s="1103"/>
    </row>
    <row r="187" spans="5:13" ht="15.75" customHeight="1" x14ac:dyDescent="0.2">
      <c r="E187" s="1103"/>
      <c r="F187" s="1103"/>
      <c r="G187" s="1103"/>
      <c r="H187" s="1103"/>
      <c r="I187" s="1103"/>
      <c r="J187" s="1103"/>
      <c r="K187" s="1103"/>
      <c r="L187" s="1103"/>
      <c r="M187" s="1103"/>
    </row>
    <row r="188" spans="5:13" ht="15.75" customHeight="1" x14ac:dyDescent="0.2">
      <c r="E188" s="1103"/>
      <c r="F188" s="1103"/>
      <c r="G188" s="1103"/>
      <c r="H188" s="1103"/>
      <c r="I188" s="1103"/>
      <c r="J188" s="1103"/>
      <c r="K188" s="1103"/>
      <c r="L188" s="1103"/>
      <c r="M188" s="1103"/>
    </row>
    <row r="189" spans="5:13" ht="15.75" customHeight="1" x14ac:dyDescent="0.2">
      <c r="E189" s="1103"/>
      <c r="F189" s="1103"/>
      <c r="G189" s="1103"/>
      <c r="H189" s="1103"/>
      <c r="I189" s="1103"/>
      <c r="J189" s="1103"/>
      <c r="K189" s="1103"/>
      <c r="L189" s="1103"/>
      <c r="M189" s="1103"/>
    </row>
    <row r="190" spans="5:13" ht="15.75" customHeight="1" x14ac:dyDescent="0.2">
      <c r="E190" s="1103"/>
      <c r="F190" s="1103"/>
      <c r="G190" s="1103"/>
      <c r="H190" s="1103"/>
      <c r="I190" s="1103"/>
      <c r="J190" s="1103"/>
      <c r="K190" s="1103"/>
      <c r="L190" s="1103"/>
      <c r="M190" s="1103"/>
    </row>
    <row r="191" spans="5:13" ht="15.75" customHeight="1" x14ac:dyDescent="0.2">
      <c r="E191" s="1103"/>
      <c r="F191" s="1103"/>
      <c r="G191" s="1103"/>
      <c r="H191" s="1103"/>
      <c r="I191" s="1103"/>
      <c r="J191" s="1103"/>
      <c r="K191" s="1103"/>
      <c r="L191" s="1103"/>
      <c r="M191" s="1103"/>
    </row>
    <row r="192" spans="5:13" ht="15.75" customHeight="1" x14ac:dyDescent="0.2">
      <c r="E192" s="1103"/>
      <c r="F192" s="1103"/>
      <c r="G192" s="1103"/>
      <c r="H192" s="1103"/>
      <c r="I192" s="1103"/>
      <c r="J192" s="1103"/>
      <c r="K192" s="1103"/>
      <c r="L192" s="1103"/>
      <c r="M192" s="1103"/>
    </row>
    <row r="193" spans="5:13" ht="15.75" customHeight="1" x14ac:dyDescent="0.2">
      <c r="E193" s="1103"/>
      <c r="F193" s="1103"/>
      <c r="G193" s="1103"/>
      <c r="H193" s="1103"/>
      <c r="I193" s="1103"/>
      <c r="J193" s="1103"/>
      <c r="K193" s="1103"/>
      <c r="L193" s="1103"/>
      <c r="M193" s="1103"/>
    </row>
    <row r="194" spans="5:13" ht="15.75" customHeight="1" x14ac:dyDescent="0.2">
      <c r="E194" s="1103"/>
      <c r="F194" s="1103"/>
      <c r="G194" s="1103"/>
      <c r="H194" s="1103"/>
      <c r="I194" s="1103"/>
      <c r="J194" s="1103"/>
      <c r="K194" s="1103"/>
      <c r="L194" s="1103"/>
      <c r="M194" s="1103"/>
    </row>
    <row r="195" spans="5:13" ht="15.75" customHeight="1" x14ac:dyDescent="0.2">
      <c r="E195" s="1103"/>
      <c r="F195" s="1103"/>
      <c r="G195" s="1103"/>
      <c r="H195" s="1103"/>
      <c r="I195" s="1103"/>
      <c r="J195" s="1103"/>
      <c r="K195" s="1103"/>
      <c r="L195" s="1103"/>
      <c r="M195" s="1103"/>
    </row>
    <row r="196" spans="5:13" ht="15.75" customHeight="1" x14ac:dyDescent="0.2">
      <c r="E196" s="1103"/>
      <c r="F196" s="1103"/>
      <c r="G196" s="1103"/>
      <c r="H196" s="1103"/>
      <c r="I196" s="1103"/>
      <c r="J196" s="1103"/>
      <c r="K196" s="1103"/>
      <c r="L196" s="1103"/>
      <c r="M196" s="1103"/>
    </row>
    <row r="197" spans="5:13" ht="15.75" customHeight="1" x14ac:dyDescent="0.2">
      <c r="E197" s="1103"/>
      <c r="F197" s="1103"/>
      <c r="G197" s="1103"/>
      <c r="H197" s="1103"/>
      <c r="I197" s="1103"/>
      <c r="J197" s="1103"/>
      <c r="K197" s="1103"/>
      <c r="L197" s="1103"/>
      <c r="M197" s="1103"/>
    </row>
    <row r="198" spans="5:13" ht="15.75" customHeight="1" x14ac:dyDescent="0.2">
      <c r="E198" s="1101"/>
      <c r="F198" s="1101"/>
      <c r="G198" s="1101"/>
      <c r="H198" s="1101"/>
      <c r="I198" s="1101"/>
      <c r="J198" s="1101"/>
      <c r="K198" s="1101"/>
      <c r="L198" s="1101"/>
      <c r="M198" s="1101"/>
    </row>
    <row r="199" spans="5:13" ht="15.75" customHeight="1" x14ac:dyDescent="0.2">
      <c r="E199" s="1101"/>
      <c r="F199" s="1101"/>
      <c r="G199" s="1101"/>
      <c r="H199" s="1101"/>
      <c r="I199" s="1101"/>
      <c r="J199" s="1101"/>
      <c r="K199" s="1101"/>
      <c r="L199" s="1101"/>
      <c r="M199" s="1101"/>
    </row>
    <row r="200" spans="5:13" ht="15.75" customHeight="1" x14ac:dyDescent="0.2">
      <c r="E200" s="1101"/>
      <c r="F200" s="1101"/>
      <c r="G200" s="1101"/>
      <c r="H200" s="1101"/>
      <c r="I200" s="1101"/>
      <c r="J200" s="1101"/>
      <c r="K200" s="1101"/>
      <c r="L200" s="1101"/>
      <c r="M200" s="1101"/>
    </row>
    <row r="201" spans="5:13" ht="15.75" customHeight="1" x14ac:dyDescent="0.2">
      <c r="E201" s="1101"/>
      <c r="F201" s="1101"/>
      <c r="G201" s="1101"/>
      <c r="H201" s="1101"/>
      <c r="I201" s="1101"/>
      <c r="J201" s="1101"/>
      <c r="K201" s="1101"/>
      <c r="L201" s="1101"/>
      <c r="M201" s="1101"/>
    </row>
    <row r="202" spans="5:13" ht="15.75" customHeight="1" x14ac:dyDescent="0.2">
      <c r="E202" s="1101"/>
      <c r="F202" s="1101"/>
      <c r="G202" s="1101"/>
      <c r="H202" s="1101"/>
      <c r="I202" s="1101"/>
      <c r="J202" s="1101"/>
      <c r="K202" s="1101"/>
      <c r="L202" s="1101"/>
      <c r="M202" s="1101"/>
    </row>
    <row r="203" spans="5:13" ht="15.75" customHeight="1" x14ac:dyDescent="0.2">
      <c r="E203" s="1101"/>
      <c r="F203" s="1101"/>
      <c r="G203" s="1101"/>
      <c r="H203" s="1101"/>
      <c r="I203" s="1101"/>
      <c r="J203" s="1101"/>
      <c r="K203" s="1101"/>
      <c r="L203" s="1101"/>
      <c r="M203" s="1101"/>
    </row>
    <row r="204" spans="5:13" ht="15.75" customHeight="1" x14ac:dyDescent="0.2">
      <c r="E204" s="1101"/>
      <c r="F204" s="1101"/>
      <c r="G204" s="1101"/>
      <c r="H204" s="1101"/>
      <c r="I204" s="1101"/>
      <c r="J204" s="1101"/>
      <c r="K204" s="1101"/>
      <c r="L204" s="1101"/>
      <c r="M204" s="1101"/>
    </row>
    <row r="205" spans="5:13" ht="15.75" customHeight="1" x14ac:dyDescent="0.2">
      <c r="E205" s="1101"/>
      <c r="F205" s="1101"/>
      <c r="G205" s="1101"/>
      <c r="H205" s="1101"/>
      <c r="I205" s="1101"/>
      <c r="J205" s="1101"/>
      <c r="K205" s="1101"/>
      <c r="L205" s="1101"/>
      <c r="M205" s="1101"/>
    </row>
    <row r="206" spans="5:13" ht="15.75" customHeight="1" x14ac:dyDescent="0.2">
      <c r="E206" s="1101"/>
      <c r="F206" s="1101"/>
      <c r="G206" s="1101"/>
      <c r="H206" s="1101"/>
      <c r="I206" s="1101"/>
      <c r="J206" s="1101"/>
      <c r="K206" s="1101"/>
      <c r="L206" s="1101"/>
      <c r="M206" s="1101"/>
    </row>
    <row r="207" spans="5:13" ht="15.75" customHeight="1" x14ac:dyDescent="0.2">
      <c r="E207" s="1101"/>
      <c r="F207" s="1101"/>
      <c r="G207" s="1101"/>
      <c r="H207" s="1101"/>
      <c r="I207" s="1101"/>
      <c r="J207" s="1101"/>
      <c r="K207" s="1101"/>
      <c r="L207" s="1101"/>
      <c r="M207" s="1101"/>
    </row>
    <row r="208" spans="5:13" ht="15.75" customHeight="1" x14ac:dyDescent="0.2">
      <c r="E208" s="1101"/>
      <c r="F208" s="1101"/>
      <c r="G208" s="1101"/>
      <c r="H208" s="1101"/>
      <c r="I208" s="1101"/>
      <c r="J208" s="1101"/>
      <c r="K208" s="1101"/>
      <c r="L208" s="1101"/>
      <c r="M208" s="1101"/>
    </row>
    <row r="209" spans="5:14" ht="15.75" customHeight="1" x14ac:dyDescent="0.2">
      <c r="E209" s="1101"/>
      <c r="F209" s="1101"/>
      <c r="G209" s="1101"/>
      <c r="H209" s="1101"/>
      <c r="I209" s="1101"/>
      <c r="J209" s="1101"/>
      <c r="K209" s="1101"/>
      <c r="L209" s="1101"/>
      <c r="M209" s="1101"/>
    </row>
    <row r="210" spans="5:14" ht="15.75" customHeight="1" x14ac:dyDescent="0.2">
      <c r="E210" s="1101"/>
      <c r="F210" s="1101"/>
      <c r="G210" s="1101"/>
      <c r="H210" s="1101"/>
      <c r="I210" s="1101"/>
      <c r="J210" s="1101"/>
      <c r="K210" s="1101"/>
      <c r="L210" s="1101"/>
      <c r="M210" s="1101"/>
    </row>
    <row r="211" spans="5:14" ht="15.75" customHeight="1" x14ac:dyDescent="0.2">
      <c r="E211" s="1101"/>
      <c r="F211" s="1101"/>
      <c r="G211" s="1101"/>
      <c r="H211" s="1101"/>
      <c r="I211" s="1101"/>
      <c r="J211" s="1101"/>
      <c r="K211" s="1101"/>
      <c r="L211" s="1101"/>
      <c r="M211" s="1101"/>
    </row>
    <row r="212" spans="5:14" ht="15.75" customHeight="1" x14ac:dyDescent="0.2">
      <c r="E212" s="1101"/>
      <c r="F212" s="1101"/>
      <c r="G212" s="1101"/>
      <c r="H212" s="1101"/>
      <c r="I212" s="1101"/>
      <c r="J212" s="1101"/>
      <c r="K212" s="1101"/>
      <c r="L212" s="1101"/>
      <c r="M212" s="1101"/>
    </row>
    <row r="213" spans="5:14" ht="15.75" customHeight="1" x14ac:dyDescent="0.2">
      <c r="E213" s="1101"/>
      <c r="F213" s="1101"/>
      <c r="G213" s="1101"/>
      <c r="H213" s="1101"/>
      <c r="I213" s="1101"/>
      <c r="J213" s="1101"/>
      <c r="K213" s="1101"/>
      <c r="L213" s="1101"/>
      <c r="M213" s="1101"/>
    </row>
    <row r="214" spans="5:14" ht="15.75" customHeight="1" x14ac:dyDescent="0.2">
      <c r="E214" s="1101"/>
      <c r="F214" s="1101"/>
      <c r="G214" s="1101"/>
      <c r="H214" s="1101"/>
      <c r="I214" s="1101"/>
      <c r="J214" s="1101"/>
      <c r="K214" s="1101"/>
      <c r="L214" s="1101"/>
      <c r="M214" s="1101"/>
    </row>
    <row r="215" spans="5:14" ht="15.75" customHeight="1" x14ac:dyDescent="0.2">
      <c r="E215" s="1101"/>
      <c r="F215" s="1101"/>
      <c r="G215" s="1101"/>
      <c r="H215" s="1101"/>
      <c r="I215" s="1101"/>
      <c r="J215" s="1101"/>
      <c r="K215" s="1101"/>
      <c r="L215" s="1101"/>
      <c r="M215" s="1101"/>
    </row>
    <row r="216" spans="5:14" ht="15.75" customHeight="1" x14ac:dyDescent="0.2">
      <c r="E216" s="1101"/>
      <c r="F216" s="1101"/>
      <c r="G216" s="1101"/>
      <c r="H216" s="1101"/>
      <c r="I216" s="1101"/>
      <c r="J216" s="1101"/>
      <c r="K216" s="1101"/>
      <c r="L216" s="1101"/>
      <c r="M216" s="1101"/>
    </row>
    <row r="217" spans="5:14" ht="15.75" customHeight="1" x14ac:dyDescent="0.2">
      <c r="E217" s="1101"/>
      <c r="F217" s="1101"/>
      <c r="G217" s="1101"/>
      <c r="H217" s="1101"/>
      <c r="I217" s="1101"/>
      <c r="J217" s="1101"/>
      <c r="K217" s="1101"/>
      <c r="L217" s="1101"/>
      <c r="M217" s="1101"/>
    </row>
    <row r="218" spans="5:14" ht="15.75" customHeight="1" x14ac:dyDescent="0.2">
      <c r="E218" s="1101"/>
      <c r="F218" s="1101"/>
      <c r="G218" s="1101"/>
      <c r="H218" s="1101"/>
      <c r="I218" s="1101"/>
      <c r="J218" s="1101"/>
      <c r="K218" s="1101"/>
      <c r="L218" s="1101"/>
      <c r="M218" s="1101"/>
    </row>
    <row r="219" spans="5:14" ht="15.75" customHeight="1" x14ac:dyDescent="0.2">
      <c r="E219" s="1101"/>
      <c r="F219" s="1101"/>
      <c r="G219" s="1101"/>
      <c r="H219" s="1101"/>
      <c r="I219" s="1101"/>
      <c r="J219" s="1101"/>
      <c r="K219" s="1101"/>
      <c r="L219" s="1101"/>
      <c r="M219" s="1101"/>
    </row>
    <row r="220" spans="5:14" ht="15.75" customHeight="1" x14ac:dyDescent="0.2">
      <c r="E220" s="1101"/>
      <c r="F220" s="1101"/>
      <c r="G220" s="1101"/>
      <c r="H220" s="1101"/>
      <c r="I220" s="1101"/>
      <c r="J220" s="1101"/>
      <c r="K220" s="1101"/>
      <c r="L220" s="1101"/>
      <c r="M220" s="1101"/>
      <c r="N220" s="1101"/>
    </row>
    <row r="221" spans="5:14" ht="15.75" customHeight="1" x14ac:dyDescent="0.2">
      <c r="E221" s="1101"/>
      <c r="F221" s="1101"/>
      <c r="G221" s="1101"/>
      <c r="H221" s="1101"/>
      <c r="I221" s="1101"/>
      <c r="J221" s="1101"/>
      <c r="K221" s="1101"/>
      <c r="L221" s="1101"/>
      <c r="M221" s="1101"/>
      <c r="N221" s="1101"/>
    </row>
    <row r="222" spans="5:14" ht="15.75" customHeight="1" x14ac:dyDescent="0.2">
      <c r="E222" s="1101"/>
      <c r="F222" s="1101"/>
      <c r="G222" s="1101"/>
      <c r="H222" s="1101"/>
      <c r="I222" s="1101"/>
      <c r="J222" s="1101"/>
      <c r="K222" s="1101"/>
      <c r="L222" s="1101"/>
      <c r="M222" s="1101"/>
      <c r="N222" s="1101"/>
    </row>
    <row r="223" spans="5:14" ht="15.75" customHeight="1" x14ac:dyDescent="0.2">
      <c r="E223" s="1101"/>
      <c r="F223" s="1101"/>
      <c r="G223" s="1101"/>
      <c r="H223" s="1101"/>
      <c r="I223" s="1101"/>
      <c r="J223" s="1101"/>
      <c r="K223" s="1101"/>
      <c r="L223" s="1101"/>
      <c r="M223" s="1101"/>
      <c r="N223" s="1101"/>
    </row>
    <row r="224" spans="5:14" ht="15.75" customHeight="1" x14ac:dyDescent="0.2">
      <c r="E224" s="1101"/>
      <c r="F224" s="1101"/>
      <c r="G224" s="1101"/>
      <c r="H224" s="1101"/>
      <c r="I224" s="1101"/>
      <c r="J224" s="1101"/>
      <c r="K224" s="1101"/>
      <c r="L224" s="1101"/>
      <c r="M224" s="1101"/>
      <c r="N224" s="1101"/>
    </row>
    <row r="225" spans="5:14" ht="15.75" customHeight="1" x14ac:dyDescent="0.2">
      <c r="E225" s="1101"/>
      <c r="F225" s="1101"/>
      <c r="G225" s="1101"/>
      <c r="H225" s="1101"/>
      <c r="I225" s="1101"/>
      <c r="J225" s="1101"/>
      <c r="K225" s="1101"/>
      <c r="L225" s="1101"/>
      <c r="M225" s="1101"/>
      <c r="N225" s="1101"/>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8" width="9.140625" style="832"/>
    <col min="9" max="9" width="71.140625" style="832" customWidth="1"/>
    <col min="10" max="16384" width="9.140625" style="832"/>
  </cols>
  <sheetData>
    <row r="1" spans="1:13" ht="15.75" x14ac:dyDescent="0.2">
      <c r="A1" s="1148"/>
      <c r="B1" s="1149" t="s">
        <v>639</v>
      </c>
      <c r="C1" s="1150"/>
      <c r="E1" s="847"/>
      <c r="F1" s="847"/>
      <c r="G1" s="847"/>
      <c r="H1" s="847"/>
      <c r="I1" s="847"/>
      <c r="J1" s="847"/>
      <c r="K1" s="847"/>
      <c r="L1" s="847"/>
      <c r="M1" s="848"/>
    </row>
    <row r="2" spans="1:13" ht="18.75" thickBot="1" x14ac:dyDescent="0.25">
      <c r="A2" s="722"/>
      <c r="B2" s="1173"/>
      <c r="C2" s="58"/>
      <c r="E2" s="1707" t="s">
        <v>515</v>
      </c>
      <c r="F2" s="1707"/>
      <c r="G2" s="1707"/>
      <c r="H2" s="1707"/>
      <c r="I2" s="1707"/>
      <c r="J2" s="1707"/>
      <c r="K2" s="1707"/>
      <c r="L2" s="1707"/>
      <c r="M2" s="1707"/>
    </row>
    <row r="3" spans="1:13" ht="18.75" thickBot="1" x14ac:dyDescent="0.25">
      <c r="A3" s="722"/>
      <c r="B3" s="391" t="s">
        <v>87</v>
      </c>
      <c r="C3" s="58"/>
      <c r="E3" s="849"/>
      <c r="F3" s="1708"/>
      <c r="G3" s="1708"/>
      <c r="H3" s="1708"/>
      <c r="I3" s="1708"/>
      <c r="J3" s="1708"/>
      <c r="K3" s="1708"/>
      <c r="L3" s="1708"/>
      <c r="M3" s="1708"/>
    </row>
    <row r="4" spans="1:13" ht="15.75" customHeight="1" x14ac:dyDescent="0.2">
      <c r="A4" s="722"/>
      <c r="B4" s="1359" t="str">
        <f>Title!$B$4</f>
        <v>R4</v>
      </c>
      <c r="C4" s="58"/>
      <c r="E4" s="406"/>
      <c r="F4" s="1656" t="s">
        <v>526</v>
      </c>
      <c r="G4" s="1656"/>
      <c r="H4" s="1656"/>
      <c r="I4" s="1656"/>
      <c r="J4" s="1656"/>
      <c r="K4" s="1656"/>
      <c r="L4" s="1656"/>
      <c r="M4" s="1656"/>
    </row>
    <row r="5" spans="1:13" ht="15.75" x14ac:dyDescent="0.2">
      <c r="A5" s="722"/>
      <c r="B5" s="1360"/>
      <c r="C5" s="58"/>
      <c r="E5" s="448"/>
      <c r="F5" s="989" t="s">
        <v>6</v>
      </c>
      <c r="G5" s="449" t="s">
        <v>516</v>
      </c>
      <c r="H5" s="907"/>
      <c r="I5" s="908"/>
      <c r="J5" s="908"/>
      <c r="K5" s="908"/>
      <c r="L5" s="908"/>
      <c r="M5" s="850"/>
    </row>
    <row r="6" spans="1:13" ht="16.5" thickBot="1" x14ac:dyDescent="0.25">
      <c r="A6" s="722"/>
      <c r="B6" s="1361"/>
      <c r="C6" s="58"/>
      <c r="E6" s="448"/>
      <c r="F6" s="989" t="s">
        <v>6</v>
      </c>
      <c r="G6" s="449" t="s">
        <v>517</v>
      </c>
      <c r="H6" s="907"/>
      <c r="I6" s="908"/>
      <c r="J6" s="908"/>
      <c r="K6" s="908"/>
      <c r="L6" s="908"/>
      <c r="M6" s="850"/>
    </row>
    <row r="7" spans="1:13" ht="16.5" thickBot="1" x14ac:dyDescent="0.25">
      <c r="A7" s="722"/>
      <c r="B7" s="59"/>
      <c r="C7" s="636"/>
      <c r="E7" s="448"/>
      <c r="F7" s="989" t="s">
        <v>6</v>
      </c>
      <c r="G7" s="449" t="s">
        <v>733</v>
      </c>
      <c r="H7" s="907"/>
      <c r="I7" s="908"/>
      <c r="J7" s="908"/>
      <c r="K7" s="908"/>
      <c r="L7" s="908"/>
      <c r="M7" s="850"/>
    </row>
    <row r="8" spans="1:13" ht="18" customHeight="1" x14ac:dyDescent="0.2">
      <c r="A8" s="722"/>
      <c r="B8" s="570" t="s">
        <v>142</v>
      </c>
      <c r="C8" s="571"/>
      <c r="E8" s="443"/>
      <c r="F8" s="443"/>
      <c r="G8" s="450"/>
      <c r="H8" s="451"/>
      <c r="I8" s="452"/>
      <c r="J8" s="451"/>
      <c r="K8" s="451"/>
      <c r="L8" s="453"/>
      <c r="M8" s="851"/>
    </row>
    <row r="9" spans="1:13" ht="18" customHeight="1" x14ac:dyDescent="0.2">
      <c r="A9" s="722"/>
      <c r="B9" s="836" t="s">
        <v>171</v>
      </c>
      <c r="C9" s="571"/>
      <c r="E9" s="443"/>
      <c r="F9" s="443"/>
      <c r="G9" s="1698" t="s">
        <v>734</v>
      </c>
      <c r="H9" s="1698"/>
      <c r="I9" s="1698"/>
      <c r="J9" s="1698"/>
      <c r="K9" s="1698"/>
      <c r="L9" s="1698"/>
      <c r="M9" s="1698"/>
    </row>
    <row r="10" spans="1:13" ht="18" x14ac:dyDescent="0.2">
      <c r="A10" s="722"/>
      <c r="B10" s="837"/>
      <c r="C10" s="838"/>
      <c r="E10" s="795"/>
      <c r="F10" s="795"/>
      <c r="G10" s="455"/>
      <c r="H10" s="455"/>
      <c r="I10" s="455"/>
      <c r="J10" s="455"/>
      <c r="K10" s="455"/>
      <c r="L10" s="455"/>
      <c r="M10" s="852"/>
    </row>
    <row r="11" spans="1:13" ht="15.75" x14ac:dyDescent="0.2">
      <c r="A11" s="722"/>
      <c r="B11" s="839" t="s">
        <v>506</v>
      </c>
      <c r="C11" s="571"/>
      <c r="E11" s="982"/>
      <c r="F11" s="982"/>
      <c r="G11" s="735">
        <v>1</v>
      </c>
      <c r="H11" s="1194" t="s">
        <v>0</v>
      </c>
      <c r="I11" s="1195" t="s">
        <v>148</v>
      </c>
      <c r="J11" s="1194" t="s">
        <v>215</v>
      </c>
      <c r="K11" s="1194" t="s">
        <v>1</v>
      </c>
      <c r="L11" s="999">
        <v>0</v>
      </c>
      <c r="M11" s="853">
        <v>0.8125</v>
      </c>
    </row>
    <row r="12" spans="1:13" ht="15.75" x14ac:dyDescent="0.2">
      <c r="A12" s="57"/>
      <c r="B12" s="840" t="s">
        <v>507</v>
      </c>
      <c r="C12" s="58"/>
      <c r="E12" s="795"/>
      <c r="F12" s="795"/>
      <c r="G12" s="801">
        <v>2</v>
      </c>
      <c r="H12" s="458" t="s">
        <v>0</v>
      </c>
      <c r="I12" s="493" t="s">
        <v>408</v>
      </c>
      <c r="J12" s="458" t="s">
        <v>215</v>
      </c>
      <c r="K12" s="458" t="s">
        <v>1</v>
      </c>
      <c r="L12" s="459">
        <v>5</v>
      </c>
      <c r="M12" s="854">
        <f t="shared" ref="M12:M17" si="0">M11+TIME(0,L12,)</f>
        <v>0.81597222222222221</v>
      </c>
    </row>
    <row r="13" spans="1:13" ht="15.75" x14ac:dyDescent="0.2">
      <c r="A13" s="722"/>
      <c r="B13" s="841" t="s">
        <v>197</v>
      </c>
      <c r="C13" s="571"/>
      <c r="E13" s="982"/>
      <c r="F13" s="982"/>
      <c r="G13" s="1209">
        <v>3</v>
      </c>
      <c r="H13" s="1193" t="s">
        <v>0</v>
      </c>
      <c r="I13" s="1195" t="s">
        <v>403</v>
      </c>
      <c r="J13" s="1194" t="s">
        <v>215</v>
      </c>
      <c r="K13" s="1194" t="s">
        <v>1</v>
      </c>
      <c r="L13" s="999">
        <v>5</v>
      </c>
      <c r="M13" s="853">
        <f t="shared" si="0"/>
        <v>0.81944444444444442</v>
      </c>
    </row>
    <row r="14" spans="1:13" ht="15.75" x14ac:dyDescent="0.2">
      <c r="A14" s="57"/>
      <c r="B14" s="842" t="s">
        <v>307</v>
      </c>
      <c r="C14" s="571"/>
      <c r="E14" s="795"/>
      <c r="F14" s="795"/>
      <c r="G14" s="801">
        <v>4</v>
      </c>
      <c r="H14" s="458" t="s">
        <v>0</v>
      </c>
      <c r="I14" s="493" t="s">
        <v>404</v>
      </c>
      <c r="J14" s="458" t="s">
        <v>215</v>
      </c>
      <c r="K14" s="458" t="s">
        <v>4</v>
      </c>
      <c r="L14" s="459">
        <v>10</v>
      </c>
      <c r="M14" s="854">
        <f t="shared" si="0"/>
        <v>0.82638888888888884</v>
      </c>
    </row>
    <row r="15" spans="1:13" ht="15.75" x14ac:dyDescent="0.2">
      <c r="A15" s="57"/>
      <c r="B15" s="577" t="s">
        <v>343</v>
      </c>
      <c r="C15" s="571"/>
      <c r="E15" s="982"/>
      <c r="F15" s="982"/>
      <c r="G15" s="735">
        <v>5</v>
      </c>
      <c r="H15" s="1194" t="s">
        <v>2</v>
      </c>
      <c r="I15" s="1195" t="s">
        <v>3</v>
      </c>
      <c r="J15" s="1194" t="s">
        <v>215</v>
      </c>
      <c r="K15" s="1194" t="s">
        <v>4</v>
      </c>
      <c r="L15" s="999">
        <v>5</v>
      </c>
      <c r="M15" s="853">
        <f t="shared" si="0"/>
        <v>0.82986111111111105</v>
      </c>
    </row>
    <row r="16" spans="1:13" ht="15.75" x14ac:dyDescent="0.2">
      <c r="A16" s="57"/>
      <c r="B16" s="578" t="s">
        <v>425</v>
      </c>
      <c r="C16" s="579"/>
      <c r="E16" s="982"/>
      <c r="F16" s="982"/>
      <c r="G16" s="441">
        <v>6</v>
      </c>
      <c r="H16" s="855" t="s">
        <v>66</v>
      </c>
      <c r="I16" s="1195" t="s">
        <v>518</v>
      </c>
      <c r="J16" s="855" t="s">
        <v>215</v>
      </c>
      <c r="K16" s="855" t="s">
        <v>4</v>
      </c>
      <c r="L16" s="1018">
        <v>95</v>
      </c>
      <c r="M16" s="853">
        <f t="shared" si="0"/>
        <v>0.89583333333333326</v>
      </c>
    </row>
    <row r="17" spans="1:13" ht="15.75" x14ac:dyDescent="0.2">
      <c r="A17" s="57"/>
      <c r="B17" s="59"/>
      <c r="C17" s="520"/>
      <c r="E17" s="795"/>
      <c r="F17" s="795"/>
      <c r="G17" s="1095">
        <v>7</v>
      </c>
      <c r="H17" s="796" t="s">
        <v>0</v>
      </c>
      <c r="I17" s="856" t="s">
        <v>379</v>
      </c>
      <c r="J17" s="857" t="s">
        <v>215</v>
      </c>
      <c r="K17" s="857" t="s">
        <v>4</v>
      </c>
      <c r="L17" s="858">
        <v>0</v>
      </c>
      <c r="M17" s="854">
        <f t="shared" si="0"/>
        <v>0.89583333333333326</v>
      </c>
    </row>
    <row r="18" spans="1:13" ht="15.75" x14ac:dyDescent="0.2">
      <c r="A18" s="57"/>
      <c r="B18" s="59"/>
      <c r="C18" s="58"/>
      <c r="E18" s="443"/>
      <c r="F18" s="443"/>
      <c r="G18" s="450"/>
      <c r="H18" s="451"/>
      <c r="I18" s="452"/>
      <c r="J18" s="451"/>
      <c r="K18" s="451"/>
      <c r="L18" s="453"/>
      <c r="M18" s="851"/>
    </row>
    <row r="19" spans="1:13" ht="18" x14ac:dyDescent="0.2">
      <c r="A19" s="722"/>
      <c r="B19" s="1325" t="s">
        <v>508</v>
      </c>
      <c r="C19" s="571"/>
      <c r="E19" s="443"/>
      <c r="F19" s="443"/>
      <c r="G19" s="1698" t="s">
        <v>735</v>
      </c>
      <c r="H19" s="1698"/>
      <c r="I19" s="1698"/>
      <c r="J19" s="1698"/>
      <c r="K19" s="1698"/>
      <c r="L19" s="1698"/>
      <c r="M19" s="1698"/>
    </row>
    <row r="20" spans="1:13" ht="18" customHeight="1" x14ac:dyDescent="0.2">
      <c r="A20" s="57"/>
      <c r="B20" s="840" t="s">
        <v>509</v>
      </c>
      <c r="C20" s="58"/>
      <c r="E20" s="795"/>
      <c r="F20" s="795"/>
      <c r="G20" s="455"/>
      <c r="H20" s="455"/>
      <c r="I20" s="455"/>
      <c r="J20" s="455"/>
      <c r="K20" s="455"/>
      <c r="L20" s="455"/>
      <c r="M20" s="852"/>
    </row>
    <row r="21" spans="1:13" ht="18" customHeight="1" x14ac:dyDescent="0.2">
      <c r="A21" s="722"/>
      <c r="B21" s="1326" t="s">
        <v>303</v>
      </c>
      <c r="C21" s="571"/>
      <c r="E21" s="982"/>
      <c r="F21" s="982"/>
      <c r="G21" s="735">
        <v>1</v>
      </c>
      <c r="H21" s="1194" t="s">
        <v>0</v>
      </c>
      <c r="I21" s="1195" t="s">
        <v>148</v>
      </c>
      <c r="J21" s="1194" t="s">
        <v>215</v>
      </c>
      <c r="K21" s="1194" t="s">
        <v>1</v>
      </c>
      <c r="L21" s="999">
        <v>0</v>
      </c>
      <c r="M21" s="853">
        <v>0.33333333333333331</v>
      </c>
    </row>
    <row r="22" spans="1:13" ht="15.75" x14ac:dyDescent="0.25">
      <c r="A22" s="57"/>
      <c r="B22" s="1327" t="s">
        <v>342</v>
      </c>
      <c r="C22" s="571"/>
      <c r="E22" s="795"/>
      <c r="F22" s="795"/>
      <c r="G22" s="801">
        <v>2</v>
      </c>
      <c r="H22" s="458" t="s">
        <v>0</v>
      </c>
      <c r="I22" s="493" t="s">
        <v>408</v>
      </c>
      <c r="J22" s="458" t="s">
        <v>215</v>
      </c>
      <c r="K22" s="458" t="s">
        <v>1</v>
      </c>
      <c r="L22" s="459">
        <v>5</v>
      </c>
      <c r="M22" s="854">
        <f>M21+TIME(0,L22,)</f>
        <v>0.33680555555555552</v>
      </c>
    </row>
    <row r="23" spans="1:13" ht="15.75" x14ac:dyDescent="0.25">
      <c r="A23" s="57"/>
      <c r="B23" s="1328" t="s">
        <v>360</v>
      </c>
      <c r="C23" s="571"/>
      <c r="E23" s="795"/>
      <c r="F23" s="795"/>
      <c r="G23" s="801">
        <v>3</v>
      </c>
      <c r="H23" s="458" t="s">
        <v>0</v>
      </c>
      <c r="I23" s="493" t="s">
        <v>404</v>
      </c>
      <c r="J23" s="458" t="s">
        <v>215</v>
      </c>
      <c r="K23" s="458" t="s">
        <v>4</v>
      </c>
      <c r="L23" s="459">
        <v>10</v>
      </c>
      <c r="M23" s="854">
        <f>M22+TIME(0,L23,)</f>
        <v>0.34374999999999994</v>
      </c>
    </row>
    <row r="24" spans="1:13" ht="15.75" x14ac:dyDescent="0.2">
      <c r="A24" s="57"/>
      <c r="B24" s="1329" t="s">
        <v>359</v>
      </c>
      <c r="C24" s="571"/>
      <c r="E24" s="982"/>
      <c r="F24" s="982"/>
      <c r="G24" s="735">
        <v>4</v>
      </c>
      <c r="H24" s="1194" t="s">
        <v>2</v>
      </c>
      <c r="I24" s="1195" t="s">
        <v>3</v>
      </c>
      <c r="J24" s="1194" t="s">
        <v>215</v>
      </c>
      <c r="K24" s="1194" t="s">
        <v>4</v>
      </c>
      <c r="L24" s="999">
        <v>5</v>
      </c>
      <c r="M24" s="853">
        <f>M23+TIME(0,L24,)</f>
        <v>0.34722222222222215</v>
      </c>
    </row>
    <row r="25" spans="1:13" ht="15.75" x14ac:dyDescent="0.2">
      <c r="A25" s="57"/>
      <c r="B25" s="1330" t="s">
        <v>427</v>
      </c>
      <c r="C25" s="571"/>
      <c r="E25" s="982"/>
      <c r="F25" s="982"/>
      <c r="G25" s="441">
        <v>5</v>
      </c>
      <c r="H25" s="855" t="s">
        <v>5</v>
      </c>
      <c r="I25" s="1195" t="s">
        <v>736</v>
      </c>
      <c r="J25" s="855" t="s">
        <v>215</v>
      </c>
      <c r="K25" s="855" t="s">
        <v>4</v>
      </c>
      <c r="L25" s="1018">
        <v>100</v>
      </c>
      <c r="M25" s="853">
        <f>M24+TIME(0,L25,)</f>
        <v>0.41666666666666663</v>
      </c>
    </row>
    <row r="26" spans="1:13" ht="15.75" x14ac:dyDescent="0.25">
      <c r="A26" s="57"/>
      <c r="B26" s="1331" t="s">
        <v>428</v>
      </c>
      <c r="C26" s="571"/>
      <c r="E26" s="795"/>
      <c r="F26" s="795"/>
      <c r="G26" s="1095">
        <v>6</v>
      </c>
      <c r="H26" s="796" t="s">
        <v>0</v>
      </c>
      <c r="I26" s="856" t="s">
        <v>379</v>
      </c>
      <c r="J26" s="857" t="s">
        <v>215</v>
      </c>
      <c r="K26" s="857" t="s">
        <v>4</v>
      </c>
      <c r="L26" s="858">
        <v>0</v>
      </c>
      <c r="M26" s="854">
        <f>M25+TIME(0,L26,)</f>
        <v>0.41666666666666663</v>
      </c>
    </row>
    <row r="27" spans="1:13" ht="15.75" x14ac:dyDescent="0.2">
      <c r="A27" s="57"/>
      <c r="B27" s="1332" t="s">
        <v>38</v>
      </c>
      <c r="C27" s="571"/>
      <c r="E27" s="982"/>
      <c r="F27" s="982"/>
      <c r="G27" s="441"/>
      <c r="H27" s="855"/>
      <c r="I27" s="1003"/>
      <c r="J27" s="1002"/>
      <c r="K27" s="1002"/>
      <c r="L27" s="1018"/>
      <c r="M27" s="859"/>
    </row>
    <row r="28" spans="1:13" ht="18" x14ac:dyDescent="0.2">
      <c r="A28" s="57"/>
      <c r="B28" s="1333" t="s">
        <v>32</v>
      </c>
      <c r="C28" s="571"/>
      <c r="E28" s="443"/>
      <c r="F28" s="443"/>
      <c r="G28" s="450"/>
      <c r="H28" s="451"/>
      <c r="I28" s="452"/>
      <c r="J28" s="451"/>
      <c r="K28" s="451"/>
      <c r="L28" s="453"/>
      <c r="M28" s="851"/>
    </row>
    <row r="29" spans="1:13" ht="18" x14ac:dyDescent="0.2">
      <c r="A29" s="57"/>
      <c r="B29" s="59"/>
      <c r="C29" s="58"/>
      <c r="E29" s="443"/>
      <c r="F29" s="443"/>
      <c r="G29" s="1698" t="s">
        <v>737</v>
      </c>
      <c r="H29" s="1698"/>
      <c r="I29" s="1698"/>
      <c r="J29" s="1698"/>
      <c r="K29" s="1698"/>
      <c r="L29" s="1698"/>
      <c r="M29" s="1698"/>
    </row>
    <row r="30" spans="1:13" ht="18" x14ac:dyDescent="0.2">
      <c r="A30" s="57"/>
      <c r="B30" s="59"/>
      <c r="C30" s="58"/>
      <c r="E30" s="795"/>
      <c r="F30" s="795"/>
      <c r="G30" s="455"/>
      <c r="H30" s="455"/>
      <c r="I30" s="455"/>
      <c r="J30" s="455"/>
      <c r="K30" s="455"/>
      <c r="L30" s="455"/>
      <c r="M30" s="852"/>
    </row>
    <row r="31" spans="1:13" ht="15.75" x14ac:dyDescent="0.2">
      <c r="A31" s="57"/>
      <c r="B31" s="839" t="s">
        <v>510</v>
      </c>
      <c r="C31" s="58"/>
      <c r="E31" s="982"/>
      <c r="F31" s="982"/>
      <c r="G31" s="735">
        <v>9</v>
      </c>
      <c r="H31" s="1194" t="s">
        <v>0</v>
      </c>
      <c r="I31" s="1195" t="s">
        <v>148</v>
      </c>
      <c r="J31" s="1194" t="s">
        <v>215</v>
      </c>
      <c r="K31" s="1194" t="s">
        <v>1</v>
      </c>
      <c r="L31" s="999">
        <v>0</v>
      </c>
      <c r="M31" s="853">
        <v>0.33333333333333331</v>
      </c>
    </row>
    <row r="32" spans="1:13" ht="15.75" x14ac:dyDescent="0.2">
      <c r="A32" s="57"/>
      <c r="B32" s="840" t="s">
        <v>511</v>
      </c>
      <c r="C32" s="58"/>
      <c r="E32" s="795"/>
      <c r="F32" s="795"/>
      <c r="G32" s="801">
        <v>10</v>
      </c>
      <c r="H32" s="458" t="s">
        <v>0</v>
      </c>
      <c r="I32" s="493" t="s">
        <v>408</v>
      </c>
      <c r="J32" s="458" t="s">
        <v>215</v>
      </c>
      <c r="K32" s="458" t="s">
        <v>1</v>
      </c>
      <c r="L32" s="459">
        <v>5</v>
      </c>
      <c r="M32" s="854">
        <f t="shared" ref="M32:M37" si="1">M31+TIME(0,L32,)</f>
        <v>0.33680555555555552</v>
      </c>
    </row>
    <row r="33" spans="1:13" ht="15.75" x14ac:dyDescent="0.2">
      <c r="A33" s="722"/>
      <c r="B33" s="1098" t="s">
        <v>512</v>
      </c>
      <c r="C33" s="571"/>
      <c r="E33" s="982"/>
      <c r="F33" s="982"/>
      <c r="G33" s="735">
        <v>11</v>
      </c>
      <c r="H33" s="1194" t="s">
        <v>2</v>
      </c>
      <c r="I33" s="1195" t="s">
        <v>3</v>
      </c>
      <c r="J33" s="1194" t="s">
        <v>215</v>
      </c>
      <c r="K33" s="1194" t="s">
        <v>4</v>
      </c>
      <c r="L33" s="999">
        <v>5</v>
      </c>
      <c r="M33" s="853">
        <f t="shared" si="1"/>
        <v>0.34027777777777773</v>
      </c>
    </row>
    <row r="34" spans="1:13" ht="18" x14ac:dyDescent="0.2">
      <c r="A34" s="57"/>
      <c r="B34" s="1097" t="s">
        <v>513</v>
      </c>
      <c r="C34" s="58"/>
      <c r="E34" s="982"/>
      <c r="F34" s="982"/>
      <c r="G34" s="441">
        <v>12</v>
      </c>
      <c r="H34" s="855" t="s">
        <v>66</v>
      </c>
      <c r="I34" s="1195" t="s">
        <v>519</v>
      </c>
      <c r="J34" s="1194" t="s">
        <v>215</v>
      </c>
      <c r="K34" s="1194" t="s">
        <v>4</v>
      </c>
      <c r="L34" s="999">
        <v>85</v>
      </c>
      <c r="M34" s="853">
        <f t="shared" si="1"/>
        <v>0.39930555555555552</v>
      </c>
    </row>
    <row r="35" spans="1:13" ht="15.75" x14ac:dyDescent="0.2">
      <c r="A35" s="57"/>
      <c r="B35" s="59"/>
      <c r="C35" s="571"/>
      <c r="E35" s="982"/>
      <c r="F35" s="982"/>
      <c r="G35" s="441">
        <v>13</v>
      </c>
      <c r="H35" s="855" t="s">
        <v>5</v>
      </c>
      <c r="I35" s="1195" t="s">
        <v>738</v>
      </c>
      <c r="J35" s="855" t="s">
        <v>215</v>
      </c>
      <c r="K35" s="855" t="s">
        <v>4</v>
      </c>
      <c r="L35" s="999">
        <v>15</v>
      </c>
      <c r="M35" s="853">
        <f t="shared" si="1"/>
        <v>0.40972222222222221</v>
      </c>
    </row>
    <row r="36" spans="1:13" ht="15.75" x14ac:dyDescent="0.2">
      <c r="A36" s="57"/>
      <c r="B36" s="59"/>
      <c r="C36" s="571"/>
      <c r="E36" s="795"/>
      <c r="F36" s="795"/>
      <c r="G36" s="1096">
        <v>14</v>
      </c>
      <c r="H36" s="796" t="s">
        <v>66</v>
      </c>
      <c r="I36" s="493" t="s">
        <v>407</v>
      </c>
      <c r="J36" s="796"/>
      <c r="K36" s="796" t="s">
        <v>4</v>
      </c>
      <c r="L36" s="459">
        <v>10</v>
      </c>
      <c r="M36" s="860">
        <f t="shared" si="1"/>
        <v>0.41666666666666663</v>
      </c>
    </row>
    <row r="37" spans="1:13" ht="15.75" x14ac:dyDescent="0.2">
      <c r="A37" s="59"/>
      <c r="B37" s="59"/>
      <c r="C37" s="59"/>
      <c r="E37" s="982"/>
      <c r="F37" s="982"/>
      <c r="G37" s="9">
        <v>15</v>
      </c>
      <c r="H37" s="9" t="s">
        <v>0</v>
      </c>
      <c r="I37" s="861" t="s">
        <v>218</v>
      </c>
      <c r="J37" s="855"/>
      <c r="K37" s="855"/>
      <c r="L37" s="1018"/>
      <c r="M37" s="853">
        <f t="shared" si="1"/>
        <v>0.41666666666666663</v>
      </c>
    </row>
    <row r="38" spans="1:13" ht="15.75" x14ac:dyDescent="0.2">
      <c r="A38" s="59"/>
      <c r="B38" s="1364" t="s">
        <v>640</v>
      </c>
      <c r="C38" s="59"/>
      <c r="E38" s="795"/>
      <c r="F38" s="795"/>
      <c r="G38" s="1026"/>
      <c r="H38" s="1026"/>
      <c r="I38" s="1026"/>
      <c r="J38" s="796"/>
      <c r="K38" s="796"/>
      <c r="L38" s="796"/>
      <c r="M38" s="862"/>
    </row>
    <row r="39" spans="1:13" ht="15.75" x14ac:dyDescent="0.2">
      <c r="A39" s="59"/>
      <c r="B39" s="1365"/>
      <c r="C39" s="59"/>
      <c r="E39" s="982"/>
      <c r="F39" s="982"/>
      <c r="G39" s="9"/>
      <c r="H39" s="9"/>
      <c r="I39" s="812" t="s">
        <v>386</v>
      </c>
      <c r="J39" s="855"/>
      <c r="K39" s="855"/>
      <c r="L39" s="855"/>
      <c r="M39" s="863"/>
    </row>
    <row r="40" spans="1:13" ht="18" x14ac:dyDescent="0.2">
      <c r="A40" s="59"/>
      <c r="B40" s="1151" t="s">
        <v>620</v>
      </c>
      <c r="C40" s="59"/>
      <c r="E40" s="795"/>
      <c r="F40" s="795"/>
      <c r="G40" s="1026"/>
      <c r="H40" s="1026"/>
      <c r="I40" s="1027" t="s">
        <v>387</v>
      </c>
      <c r="J40" s="796"/>
      <c r="K40" s="796"/>
      <c r="L40" s="796"/>
      <c r="M40" s="862"/>
    </row>
    <row r="41" spans="1:13" ht="15.75" x14ac:dyDescent="0.2">
      <c r="A41" s="57"/>
      <c r="B41" s="843" t="s">
        <v>447</v>
      </c>
      <c r="C41" s="58"/>
      <c r="E41" s="802"/>
      <c r="F41" s="810"/>
      <c r="G41" s="9" t="s">
        <v>7</v>
      </c>
      <c r="H41" s="9"/>
      <c r="I41" s="445"/>
      <c r="J41" s="9"/>
      <c r="K41" s="9"/>
      <c r="L41" s="811"/>
      <c r="M41" s="864"/>
    </row>
    <row r="42" spans="1:13" ht="15.75" thickBot="1" x14ac:dyDescent="0.25">
      <c r="A42" s="57"/>
      <c r="B42" s="59"/>
      <c r="C42" s="58"/>
      <c r="E42" s="1023"/>
      <c r="F42" s="1024"/>
      <c r="G42" s="1025"/>
      <c r="H42" s="1025"/>
      <c r="I42" s="1025" t="s">
        <v>388</v>
      </c>
      <c r="J42" s="1026"/>
      <c r="K42" s="1027"/>
      <c r="L42" s="1028"/>
      <c r="M42" s="865"/>
    </row>
    <row r="43" spans="1:13" ht="15" x14ac:dyDescent="0.2">
      <c r="A43" s="57"/>
      <c r="B43" s="703" t="s">
        <v>365</v>
      </c>
      <c r="C43" s="580"/>
      <c r="E43" s="802"/>
      <c r="F43" s="803"/>
      <c r="G43" s="813"/>
      <c r="H43" s="813"/>
      <c r="I43" s="445" t="s">
        <v>389</v>
      </c>
      <c r="J43" s="9"/>
      <c r="K43" s="445"/>
      <c r="L43" s="802"/>
      <c r="M43" s="864"/>
    </row>
    <row r="44" spans="1:13" ht="15.75" x14ac:dyDescent="0.2">
      <c r="A44" s="57"/>
      <c r="B44" s="704" t="s">
        <v>315</v>
      </c>
      <c r="C44" s="580"/>
      <c r="E44" s="1032"/>
      <c r="F44" s="1032"/>
      <c r="G44" s="1033"/>
      <c r="H44" s="1033"/>
      <c r="I44" s="1025"/>
      <c r="J44" s="1025"/>
      <c r="K44" s="1025"/>
      <c r="L44" s="1032"/>
      <c r="M44" s="866"/>
    </row>
    <row r="45" spans="1:13" ht="15.75" x14ac:dyDescent="0.2">
      <c r="A45" s="57"/>
      <c r="B45" s="581" t="s">
        <v>293</v>
      </c>
      <c r="C45" s="580"/>
      <c r="E45" s="814"/>
      <c r="F45" s="814"/>
      <c r="G45" s="813"/>
      <c r="H45" s="813"/>
      <c r="I45" s="445" t="s">
        <v>368</v>
      </c>
      <c r="J45" s="813"/>
      <c r="K45" s="445"/>
      <c r="L45" s="814"/>
      <c r="M45" s="867"/>
    </row>
    <row r="46" spans="1:13" ht="15.75" x14ac:dyDescent="0.2">
      <c r="A46" s="57"/>
      <c r="B46" s="582" t="s">
        <v>143</v>
      </c>
      <c r="C46" s="580"/>
      <c r="E46" s="1032"/>
      <c r="F46" s="1032"/>
      <c r="G46" s="1033"/>
      <c r="H46" s="1033"/>
      <c r="I46" s="1025" t="s">
        <v>369</v>
      </c>
      <c r="J46" s="1033"/>
      <c r="K46" s="1025"/>
      <c r="L46" s="1032"/>
      <c r="M46" s="866"/>
    </row>
    <row r="47" spans="1:13" ht="15.75" x14ac:dyDescent="0.2">
      <c r="A47" s="57"/>
      <c r="B47" s="583" t="s">
        <v>144</v>
      </c>
      <c r="C47" s="580"/>
      <c r="E47" s="814"/>
      <c r="F47" s="814"/>
      <c r="G47" s="813"/>
      <c r="H47" s="813"/>
      <c r="I47" s="445"/>
      <c r="J47" s="813"/>
      <c r="K47" s="445"/>
      <c r="L47" s="814"/>
      <c r="M47" s="867"/>
    </row>
    <row r="48" spans="1:13" ht="20.25" x14ac:dyDescent="0.2">
      <c r="A48" s="57"/>
      <c r="B48" s="584" t="s">
        <v>141</v>
      </c>
      <c r="C48" s="580"/>
      <c r="E48" s="943"/>
      <c r="F48" s="943"/>
      <c r="G48" s="943"/>
      <c r="H48" s="943"/>
      <c r="I48" s="943"/>
      <c r="J48" s="943"/>
      <c r="K48" s="943"/>
      <c r="L48" s="944"/>
      <c r="M48" s="868"/>
    </row>
    <row r="49" spans="1:13" ht="14.25" x14ac:dyDescent="0.2">
      <c r="A49" s="57"/>
      <c r="B49" s="585" t="s">
        <v>311</v>
      </c>
      <c r="C49" s="580"/>
      <c r="E49" s="984"/>
      <c r="F49" s="984"/>
      <c r="G49" s="984"/>
      <c r="H49" s="984"/>
      <c r="I49" s="984"/>
      <c r="J49" s="984"/>
      <c r="K49" s="984"/>
      <c r="L49" s="984"/>
      <c r="M49" s="869"/>
    </row>
    <row r="50" spans="1:13" ht="14.25" x14ac:dyDescent="0.2">
      <c r="A50" s="57"/>
      <c r="B50" s="585" t="s">
        <v>312</v>
      </c>
      <c r="C50" s="580"/>
      <c r="E50" s="1167"/>
      <c r="F50" s="1167"/>
      <c r="G50" s="1167"/>
      <c r="H50" s="1167"/>
      <c r="I50" s="1167"/>
      <c r="J50" s="1167"/>
      <c r="K50" s="1167"/>
      <c r="L50" s="1167"/>
      <c r="M50" s="870"/>
    </row>
    <row r="51" spans="1:13" ht="14.25" x14ac:dyDescent="0.2">
      <c r="A51" s="57"/>
      <c r="B51" s="585" t="s">
        <v>175</v>
      </c>
      <c r="C51" s="580"/>
      <c r="E51" s="1167"/>
      <c r="F51" s="1167"/>
      <c r="G51" s="1167"/>
      <c r="H51" s="1167"/>
      <c r="I51" s="1167"/>
      <c r="J51" s="1167"/>
      <c r="K51" s="1167"/>
      <c r="L51" s="1167"/>
      <c r="M51" s="870"/>
    </row>
    <row r="52" spans="1:13" ht="14.25" x14ac:dyDescent="0.2">
      <c r="A52" s="57"/>
      <c r="B52" s="585" t="s">
        <v>317</v>
      </c>
      <c r="C52" s="580"/>
      <c r="E52" s="1167"/>
      <c r="F52" s="1167"/>
      <c r="G52" s="1167"/>
      <c r="H52" s="1167"/>
      <c r="I52" s="1167"/>
      <c r="J52" s="1167"/>
      <c r="K52" s="1167"/>
      <c r="L52" s="1167"/>
      <c r="M52" s="870"/>
    </row>
    <row r="53" spans="1:13" ht="14.25" x14ac:dyDescent="0.2">
      <c r="A53" s="57"/>
      <c r="B53" s="585" t="s">
        <v>313</v>
      </c>
      <c r="C53" s="580"/>
      <c r="E53" s="1167"/>
      <c r="F53" s="1167"/>
      <c r="G53" s="1167"/>
      <c r="H53" s="1167"/>
      <c r="I53" s="1167"/>
      <c r="J53" s="1167"/>
      <c r="K53" s="1167"/>
      <c r="L53" s="1167"/>
      <c r="M53" s="870"/>
    </row>
    <row r="54" spans="1:13" ht="14.25" x14ac:dyDescent="0.2">
      <c r="A54" s="57"/>
      <c r="B54" s="585" t="s">
        <v>174</v>
      </c>
      <c r="C54" s="580"/>
      <c r="E54" s="1167"/>
      <c r="F54" s="1167"/>
      <c r="G54" s="1167"/>
      <c r="H54" s="1167"/>
      <c r="I54" s="1167"/>
      <c r="J54" s="1167"/>
      <c r="K54" s="1167"/>
      <c r="L54" s="1167"/>
      <c r="M54" s="870"/>
    </row>
    <row r="55" spans="1:13" ht="14.25" x14ac:dyDescent="0.2">
      <c r="A55" s="57"/>
      <c r="B55" s="585" t="s">
        <v>314</v>
      </c>
      <c r="C55" s="580"/>
      <c r="E55" s="1167"/>
      <c r="F55" s="1167"/>
      <c r="G55" s="1167"/>
      <c r="H55" s="1167"/>
      <c r="I55" s="1167"/>
      <c r="J55" s="1167"/>
      <c r="K55" s="1167"/>
      <c r="L55" s="1167"/>
      <c r="M55" s="870"/>
    </row>
    <row r="56" spans="1:13" ht="14.25" x14ac:dyDescent="0.2">
      <c r="A56" s="57"/>
      <c r="B56" s="846" t="s">
        <v>145</v>
      </c>
      <c r="C56" s="580"/>
      <c r="E56" s="1167"/>
      <c r="F56" s="1167"/>
      <c r="G56" s="1167"/>
      <c r="H56" s="1167"/>
      <c r="I56" s="1167"/>
      <c r="J56" s="1167"/>
      <c r="K56" s="1167"/>
      <c r="L56" s="1167"/>
      <c r="M56" s="870"/>
    </row>
    <row r="57" spans="1:13" x14ac:dyDescent="0.2">
      <c r="A57" s="57"/>
      <c r="B57" s="59"/>
      <c r="C57" s="58"/>
      <c r="E57" s="1167"/>
      <c r="F57" s="1167"/>
      <c r="G57" s="1167"/>
      <c r="H57" s="1167"/>
      <c r="I57" s="1167"/>
      <c r="J57" s="1167"/>
      <c r="K57" s="1167"/>
      <c r="L57" s="1167"/>
      <c r="M57" s="870"/>
    </row>
    <row r="58" spans="1:13" ht="15.75" x14ac:dyDescent="0.2">
      <c r="A58" s="1148"/>
      <c r="B58" s="1149" t="s">
        <v>639</v>
      </c>
      <c r="C58" s="1150"/>
      <c r="E58" s="1167"/>
      <c r="F58" s="1167"/>
      <c r="G58" s="1167"/>
      <c r="H58" s="1167"/>
      <c r="I58" s="1167"/>
      <c r="J58" s="1167"/>
      <c r="K58" s="1167"/>
      <c r="L58" s="1167"/>
      <c r="M58" s="870"/>
    </row>
    <row r="59" spans="1:13" x14ac:dyDescent="0.2">
      <c r="A59" s="1109"/>
      <c r="B59" s="1109"/>
      <c r="C59" s="1109"/>
      <c r="E59" s="1167"/>
      <c r="F59" s="1167"/>
      <c r="G59" s="1167"/>
      <c r="H59" s="1167"/>
      <c r="I59" s="1167"/>
      <c r="J59" s="1167"/>
      <c r="K59" s="1167"/>
      <c r="L59" s="1167"/>
      <c r="M59" s="870"/>
    </row>
    <row r="60" spans="1:13" x14ac:dyDescent="0.2">
      <c r="A60" s="1109"/>
      <c r="B60" s="1109"/>
      <c r="C60" s="1109"/>
      <c r="E60" s="1167"/>
      <c r="F60" s="1167"/>
      <c r="G60" s="1167"/>
      <c r="H60" s="1167"/>
      <c r="I60" s="1167"/>
      <c r="J60" s="1167"/>
      <c r="K60" s="1167"/>
      <c r="L60" s="1167"/>
      <c r="M60" s="870"/>
    </row>
    <row r="61" spans="1:13" x14ac:dyDescent="0.2">
      <c r="A61" s="1109"/>
      <c r="B61" s="1109"/>
      <c r="C61" s="1109"/>
      <c r="E61" s="1167"/>
      <c r="F61" s="1167"/>
      <c r="G61" s="1167"/>
      <c r="H61" s="1167"/>
      <c r="I61" s="1167"/>
      <c r="J61" s="1167"/>
      <c r="K61" s="1167"/>
      <c r="L61" s="1167"/>
      <c r="M61" s="870"/>
    </row>
    <row r="62" spans="1:13" x14ac:dyDescent="0.2">
      <c r="A62" s="1109"/>
      <c r="B62" s="1109"/>
      <c r="C62" s="1109"/>
      <c r="E62" s="1167"/>
      <c r="F62" s="1167"/>
      <c r="G62" s="1167"/>
      <c r="H62" s="1167"/>
      <c r="I62" s="1167"/>
      <c r="J62" s="1167"/>
      <c r="K62" s="1167"/>
      <c r="L62" s="1167"/>
      <c r="M62" s="870"/>
    </row>
    <row r="63" spans="1:13" x14ac:dyDescent="0.2">
      <c r="A63" s="1109"/>
      <c r="B63" s="1109"/>
      <c r="C63" s="1109"/>
      <c r="E63" s="1167"/>
      <c r="F63" s="1167"/>
      <c r="G63" s="1167"/>
      <c r="H63" s="1167"/>
      <c r="I63" s="1167"/>
      <c r="J63" s="1167"/>
      <c r="K63" s="1167"/>
      <c r="L63" s="1167"/>
      <c r="M63" s="870"/>
    </row>
    <row r="64" spans="1:13" x14ac:dyDescent="0.2">
      <c r="A64" s="1109"/>
      <c r="B64" s="1109"/>
      <c r="C64" s="1109"/>
      <c r="E64" s="1167"/>
      <c r="F64" s="1167"/>
      <c r="G64" s="1167"/>
      <c r="H64" s="1167"/>
      <c r="I64" s="1167"/>
      <c r="J64" s="1167"/>
      <c r="K64" s="1167"/>
      <c r="L64" s="1167"/>
      <c r="M64" s="870"/>
    </row>
    <row r="65" spans="1:13" x14ac:dyDescent="0.2">
      <c r="A65" s="1109"/>
      <c r="B65" s="1109"/>
      <c r="C65" s="1109"/>
      <c r="E65" s="1167"/>
      <c r="F65" s="1167"/>
      <c r="G65" s="1167"/>
      <c r="H65" s="1167"/>
      <c r="I65" s="1167"/>
      <c r="J65" s="1167"/>
      <c r="K65" s="1167"/>
      <c r="L65" s="1167"/>
      <c r="M65" s="870"/>
    </row>
    <row r="66" spans="1:13" x14ac:dyDescent="0.2">
      <c r="A66" s="1109"/>
      <c r="B66" s="1109"/>
      <c r="C66" s="1109"/>
      <c r="E66" s="1167"/>
      <c r="F66" s="1167"/>
      <c r="G66" s="1167"/>
      <c r="H66" s="1167"/>
      <c r="I66" s="1167"/>
      <c r="J66" s="1167"/>
      <c r="K66" s="1167"/>
      <c r="L66" s="1167"/>
      <c r="M66" s="870"/>
    </row>
    <row r="67" spans="1:13" x14ac:dyDescent="0.2">
      <c r="A67" s="1109"/>
      <c r="B67" s="1109"/>
      <c r="C67" s="1109"/>
      <c r="E67" s="1167"/>
      <c r="F67" s="1167"/>
      <c r="G67" s="1167"/>
      <c r="H67" s="1167"/>
      <c r="I67" s="1167"/>
      <c r="J67" s="1167"/>
      <c r="K67" s="1167"/>
      <c r="L67" s="1167"/>
      <c r="M67" s="870"/>
    </row>
    <row r="68" spans="1:13" x14ac:dyDescent="0.2">
      <c r="A68" s="1109"/>
      <c r="B68" s="1109"/>
      <c r="C68" s="1109"/>
      <c r="E68" s="1167"/>
      <c r="F68" s="1167"/>
      <c r="G68" s="1167"/>
      <c r="H68" s="1167"/>
      <c r="I68" s="1167"/>
      <c r="J68" s="1167"/>
      <c r="K68" s="1167"/>
      <c r="L68" s="1167"/>
      <c r="M68" s="870"/>
    </row>
    <row r="69" spans="1:13" x14ac:dyDescent="0.2">
      <c r="A69" s="1109"/>
      <c r="B69" s="1109"/>
      <c r="C69" s="1109"/>
      <c r="E69" s="1167"/>
      <c r="F69" s="1167"/>
      <c r="G69" s="1167"/>
      <c r="H69" s="1167"/>
      <c r="I69" s="1167"/>
      <c r="J69" s="1167"/>
      <c r="K69" s="1167"/>
      <c r="L69" s="1167"/>
      <c r="M69" s="870"/>
    </row>
    <row r="70" spans="1:13" x14ac:dyDescent="0.2">
      <c r="A70" s="1109"/>
      <c r="B70" s="1109"/>
      <c r="C70" s="1109"/>
      <c r="E70" s="1167"/>
      <c r="F70" s="1167"/>
      <c r="G70" s="1167"/>
      <c r="H70" s="1167"/>
      <c r="I70" s="1167"/>
      <c r="J70" s="1167"/>
      <c r="K70" s="1167"/>
      <c r="L70" s="1167"/>
      <c r="M70" s="870"/>
    </row>
    <row r="71" spans="1:13" x14ac:dyDescent="0.2">
      <c r="A71" s="1109"/>
      <c r="B71" s="1109"/>
      <c r="C71" s="1109"/>
      <c r="E71" s="1167"/>
      <c r="F71" s="1167"/>
      <c r="G71" s="1167"/>
      <c r="H71" s="1167"/>
      <c r="I71" s="1167"/>
      <c r="J71" s="1167"/>
      <c r="K71" s="1167"/>
      <c r="L71" s="1167"/>
      <c r="M71" s="870"/>
    </row>
    <row r="72" spans="1:13" x14ac:dyDescent="0.2">
      <c r="A72" s="1109"/>
      <c r="B72" s="1109"/>
      <c r="C72" s="1109"/>
      <c r="E72" s="1167"/>
      <c r="F72" s="1167"/>
      <c r="G72" s="1167"/>
      <c r="H72" s="1167"/>
      <c r="I72" s="1167"/>
      <c r="J72" s="1167"/>
      <c r="K72" s="1167"/>
      <c r="L72" s="1167"/>
      <c r="M72" s="870"/>
    </row>
    <row r="73" spans="1:13" x14ac:dyDescent="0.2">
      <c r="A73" s="1109"/>
      <c r="B73" s="1109"/>
      <c r="C73" s="1109"/>
      <c r="E73" s="1167"/>
      <c r="F73" s="1167"/>
      <c r="G73" s="1167"/>
      <c r="H73" s="1167"/>
      <c r="I73" s="1167"/>
      <c r="J73" s="1167"/>
      <c r="K73" s="1167"/>
      <c r="L73" s="1167"/>
      <c r="M73" s="870"/>
    </row>
    <row r="74" spans="1:13" x14ac:dyDescent="0.2">
      <c r="A74" s="1109"/>
      <c r="B74" s="1109"/>
      <c r="C74" s="1109"/>
      <c r="E74" s="1167"/>
      <c r="F74" s="1167"/>
      <c r="G74" s="1167"/>
      <c r="H74" s="1167"/>
      <c r="I74" s="1167"/>
      <c r="J74" s="1167"/>
      <c r="K74" s="1167"/>
      <c r="L74" s="1167"/>
      <c r="M74" s="870"/>
    </row>
    <row r="75" spans="1:13" x14ac:dyDescent="0.2">
      <c r="A75" s="1109"/>
      <c r="B75" s="1109"/>
      <c r="C75" s="1109"/>
      <c r="E75" s="1167"/>
      <c r="F75" s="1167"/>
      <c r="G75" s="1167"/>
      <c r="H75" s="1167"/>
      <c r="I75" s="1167"/>
      <c r="J75" s="1167"/>
      <c r="K75" s="1167"/>
      <c r="L75" s="1167"/>
      <c r="M75" s="870"/>
    </row>
    <row r="76" spans="1:13" x14ac:dyDescent="0.2">
      <c r="A76" s="1109"/>
      <c r="B76" s="1109"/>
      <c r="C76" s="1109"/>
      <c r="E76" s="1167"/>
      <c r="F76" s="1167"/>
      <c r="G76" s="1167"/>
      <c r="H76" s="1167"/>
      <c r="I76" s="1167"/>
      <c r="J76" s="1167"/>
      <c r="K76" s="1167"/>
      <c r="L76" s="1167"/>
      <c r="M76" s="870"/>
    </row>
    <row r="77" spans="1:13" x14ac:dyDescent="0.2">
      <c r="E77" s="1167"/>
      <c r="F77" s="1167"/>
      <c r="G77" s="1167"/>
      <c r="H77" s="1167"/>
      <c r="I77" s="1167"/>
      <c r="J77" s="1167"/>
      <c r="K77" s="1167"/>
      <c r="L77" s="1167"/>
      <c r="M77" s="870"/>
    </row>
    <row r="78" spans="1:13" x14ac:dyDescent="0.2">
      <c r="E78" s="1167"/>
      <c r="F78" s="1167"/>
      <c r="G78" s="1167"/>
      <c r="H78" s="1167"/>
      <c r="I78" s="1167"/>
      <c r="J78" s="1167"/>
      <c r="K78" s="1167"/>
      <c r="L78" s="1167"/>
      <c r="M78" s="870"/>
    </row>
    <row r="79" spans="1:13" x14ac:dyDescent="0.2">
      <c r="E79" s="1167"/>
      <c r="F79" s="1167"/>
      <c r="G79" s="1167"/>
      <c r="H79" s="1167"/>
      <c r="I79" s="1167"/>
      <c r="J79" s="1167"/>
      <c r="K79" s="1167"/>
      <c r="L79" s="1167"/>
      <c r="M79" s="870"/>
    </row>
    <row r="80" spans="1:13" x14ac:dyDescent="0.2">
      <c r="E80" s="1167"/>
      <c r="F80" s="1167"/>
      <c r="G80" s="1167"/>
      <c r="H80" s="1167"/>
      <c r="I80" s="1167"/>
      <c r="J80" s="1167"/>
      <c r="K80" s="1167"/>
      <c r="L80" s="1167"/>
      <c r="M80" s="870"/>
    </row>
    <row r="81" spans="5:13" x14ac:dyDescent="0.2">
      <c r="E81" s="1167"/>
      <c r="F81" s="1167"/>
      <c r="G81" s="1167"/>
      <c r="H81" s="1167"/>
      <c r="I81" s="1167"/>
      <c r="J81" s="1167"/>
      <c r="K81" s="1167"/>
      <c r="L81" s="1167"/>
      <c r="M81" s="870"/>
    </row>
    <row r="82" spans="5:13" x14ac:dyDescent="0.2">
      <c r="E82" s="1167"/>
      <c r="F82" s="1167"/>
      <c r="G82" s="1167"/>
      <c r="H82" s="1167"/>
      <c r="I82" s="1167"/>
      <c r="J82" s="1167"/>
      <c r="K82" s="1167"/>
      <c r="L82" s="1167"/>
      <c r="M82" s="870"/>
    </row>
    <row r="83" spans="5:13" x14ac:dyDescent="0.2">
      <c r="E83" s="1167"/>
      <c r="F83" s="1167"/>
      <c r="G83" s="1167"/>
      <c r="H83" s="1167"/>
      <c r="I83" s="1167"/>
      <c r="J83" s="1167"/>
      <c r="K83" s="1167"/>
      <c r="L83" s="1167"/>
      <c r="M83" s="870"/>
    </row>
    <row r="84" spans="5:13" x14ac:dyDescent="0.2">
      <c r="E84" s="1167"/>
      <c r="F84" s="1167"/>
      <c r="G84" s="1167"/>
      <c r="H84" s="1167"/>
      <c r="I84" s="1167"/>
      <c r="J84" s="1167"/>
      <c r="K84" s="1167"/>
      <c r="L84" s="1167"/>
      <c r="M84" s="870"/>
    </row>
    <row r="85" spans="5:13" x14ac:dyDescent="0.2">
      <c r="E85" s="1167"/>
      <c r="F85" s="1167"/>
      <c r="G85" s="1167"/>
      <c r="H85" s="1167"/>
      <c r="I85" s="1167"/>
      <c r="J85" s="1167"/>
      <c r="K85" s="1167"/>
      <c r="L85" s="1167"/>
      <c r="M85" s="870"/>
    </row>
    <row r="86" spans="5:13" x14ac:dyDescent="0.2">
      <c r="E86" s="1167"/>
      <c r="F86" s="1167"/>
      <c r="G86" s="1167"/>
      <c r="H86" s="1167"/>
      <c r="I86" s="1167"/>
      <c r="J86" s="1167"/>
      <c r="K86" s="1167"/>
      <c r="L86" s="1167"/>
      <c r="M86" s="870"/>
    </row>
    <row r="87" spans="5:13" x14ac:dyDescent="0.2">
      <c r="E87" s="1167"/>
      <c r="F87" s="1167"/>
      <c r="G87" s="1167"/>
      <c r="H87" s="1167"/>
      <c r="I87" s="1167"/>
      <c r="J87" s="1167"/>
      <c r="K87" s="1167"/>
      <c r="L87" s="1167"/>
      <c r="M87" s="870"/>
    </row>
    <row r="88" spans="5:13" x14ac:dyDescent="0.2">
      <c r="E88" s="1167"/>
      <c r="F88" s="1167"/>
      <c r="G88" s="1167"/>
      <c r="H88" s="1167"/>
      <c r="I88" s="1167"/>
      <c r="J88" s="1167"/>
      <c r="K88" s="1167"/>
      <c r="L88" s="1167"/>
      <c r="M88" s="870"/>
    </row>
    <row r="89" spans="5:13" x14ac:dyDescent="0.2">
      <c r="E89" s="1167"/>
      <c r="F89" s="1167"/>
      <c r="G89" s="1167"/>
      <c r="H89" s="1167"/>
      <c r="I89" s="1167"/>
      <c r="J89" s="1167"/>
      <c r="K89" s="1167"/>
      <c r="L89" s="1167"/>
      <c r="M89" s="870"/>
    </row>
    <row r="90" spans="5:13" x14ac:dyDescent="0.2">
      <c r="E90" s="1167"/>
      <c r="F90" s="1167"/>
      <c r="G90" s="1167"/>
      <c r="H90" s="1167"/>
      <c r="I90" s="1167"/>
      <c r="J90" s="1167"/>
      <c r="K90" s="1167"/>
      <c r="L90" s="1167"/>
      <c r="M90" s="870"/>
    </row>
    <row r="91" spans="5:13" x14ac:dyDescent="0.2">
      <c r="E91" s="1167"/>
      <c r="F91" s="1167"/>
      <c r="G91" s="1167"/>
      <c r="H91" s="1167"/>
      <c r="I91" s="1167"/>
      <c r="J91" s="1167"/>
      <c r="K91" s="1167"/>
      <c r="L91" s="1167"/>
      <c r="M91" s="870"/>
    </row>
    <row r="92" spans="5:13" x14ac:dyDescent="0.2">
      <c r="E92" s="1167"/>
      <c r="F92" s="1167"/>
      <c r="G92" s="1167"/>
      <c r="H92" s="1167"/>
      <c r="I92" s="1167"/>
      <c r="J92" s="1167"/>
      <c r="K92" s="1167"/>
      <c r="L92" s="1167"/>
      <c r="M92" s="870"/>
    </row>
    <row r="93" spans="5:13" x14ac:dyDescent="0.2">
      <c r="E93" s="1167"/>
      <c r="F93" s="1167"/>
      <c r="G93" s="1167"/>
      <c r="H93" s="1167"/>
      <c r="I93" s="1167"/>
      <c r="J93" s="1167"/>
      <c r="K93" s="1167"/>
      <c r="L93" s="1167"/>
      <c r="M93" s="870"/>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7" width="9.140625" style="832"/>
    <col min="8" max="8" width="79.42578125" style="832" customWidth="1"/>
    <col min="9" max="9" width="4.5703125" style="832" customWidth="1"/>
    <col min="10" max="10" width="9.140625" style="832"/>
    <col min="11" max="11" width="8" style="832" customWidth="1"/>
    <col min="12" max="16384" width="9.140625" style="832"/>
  </cols>
  <sheetData>
    <row r="1" spans="1:13" ht="15.75" x14ac:dyDescent="0.2">
      <c r="A1" s="1148"/>
      <c r="B1" s="1149" t="s">
        <v>639</v>
      </c>
      <c r="C1" s="1150"/>
      <c r="E1" s="871"/>
      <c r="F1" s="871"/>
      <c r="G1" s="871"/>
      <c r="H1" s="871"/>
      <c r="I1" s="871"/>
      <c r="J1" s="871"/>
      <c r="K1" s="871"/>
      <c r="L1" s="871"/>
      <c r="M1" s="872"/>
    </row>
    <row r="2" spans="1:13" ht="18.75" thickBot="1" x14ac:dyDescent="0.25">
      <c r="A2" s="722"/>
      <c r="B2" s="1173"/>
      <c r="C2" s="58"/>
      <c r="E2" s="1709" t="s">
        <v>520</v>
      </c>
      <c r="F2" s="1709"/>
      <c r="G2" s="1709"/>
      <c r="H2" s="1709"/>
      <c r="I2" s="1709"/>
      <c r="J2" s="1709"/>
      <c r="K2" s="1709"/>
      <c r="L2" s="1709"/>
      <c r="M2" s="1709"/>
    </row>
    <row r="3" spans="1:13" ht="16.5" thickBot="1" x14ac:dyDescent="0.25">
      <c r="A3" s="722"/>
      <c r="B3" s="391" t="s">
        <v>87</v>
      </c>
      <c r="C3" s="58"/>
      <c r="E3" s="1690" t="s">
        <v>521</v>
      </c>
      <c r="F3" s="1690"/>
      <c r="G3" s="1690"/>
      <c r="H3" s="1690"/>
      <c r="I3" s="1690"/>
      <c r="J3" s="1690"/>
      <c r="K3" s="1690"/>
      <c r="L3" s="1690"/>
      <c r="M3" s="436"/>
    </row>
    <row r="4" spans="1:13" ht="15.75" customHeight="1" x14ac:dyDescent="0.2">
      <c r="A4" s="722"/>
      <c r="B4" s="1359" t="str">
        <f>Title!$B$4</f>
        <v>R4</v>
      </c>
      <c r="C4" s="58"/>
      <c r="E4" s="1691" t="s">
        <v>525</v>
      </c>
      <c r="F4" s="1691"/>
      <c r="G4" s="1691"/>
      <c r="H4" s="1691"/>
      <c r="I4" s="1691"/>
      <c r="J4" s="1691"/>
      <c r="K4" s="1691"/>
      <c r="L4" s="1691"/>
      <c r="M4" s="873"/>
    </row>
    <row r="5" spans="1:13" ht="15.75" x14ac:dyDescent="0.2">
      <c r="A5" s="722"/>
      <c r="B5" s="1360"/>
      <c r="C5" s="58"/>
      <c r="E5" s="989" t="s">
        <v>6</v>
      </c>
      <c r="F5" s="990" t="s">
        <v>522</v>
      </c>
      <c r="G5" s="991"/>
      <c r="H5" s="992"/>
      <c r="I5" s="992"/>
      <c r="J5" s="992"/>
      <c r="K5" s="992"/>
      <c r="L5" s="993"/>
      <c r="M5" s="874"/>
    </row>
    <row r="6" spans="1:13" ht="16.5" thickBot="1" x14ac:dyDescent="0.25">
      <c r="A6" s="722"/>
      <c r="B6" s="1361"/>
      <c r="C6" s="58"/>
      <c r="E6" s="989" t="s">
        <v>6</v>
      </c>
      <c r="F6" s="990" t="s">
        <v>541</v>
      </c>
      <c r="G6" s="991"/>
      <c r="H6" s="992"/>
      <c r="I6" s="992"/>
      <c r="J6" s="992"/>
      <c r="K6" s="992"/>
      <c r="L6" s="993"/>
      <c r="M6" s="874"/>
    </row>
    <row r="7" spans="1:13" ht="13.5" thickBot="1" x14ac:dyDescent="0.25">
      <c r="A7" s="722"/>
      <c r="B7" s="59"/>
      <c r="C7" s="636"/>
      <c r="E7" s="1009"/>
      <c r="F7" s="875"/>
      <c r="G7" s="1710"/>
      <c r="H7" s="1710"/>
      <c r="I7" s="1710"/>
      <c r="J7" s="1710"/>
      <c r="K7" s="1710"/>
      <c r="L7" s="1710"/>
      <c r="M7" s="1710"/>
    </row>
    <row r="8" spans="1:13" ht="18" customHeight="1" x14ac:dyDescent="0.2">
      <c r="A8" s="722"/>
      <c r="B8" s="570" t="s">
        <v>142</v>
      </c>
      <c r="C8" s="571"/>
      <c r="E8" s="1009"/>
      <c r="F8" s="1698" t="s">
        <v>739</v>
      </c>
      <c r="G8" s="1698"/>
      <c r="H8" s="1698"/>
      <c r="I8" s="1698"/>
      <c r="J8" s="1698"/>
      <c r="K8" s="1698"/>
      <c r="L8" s="1698"/>
      <c r="M8" s="1698"/>
    </row>
    <row r="9" spans="1:13" ht="18" x14ac:dyDescent="0.2">
      <c r="A9" s="722"/>
      <c r="B9" s="836" t="s">
        <v>171</v>
      </c>
      <c r="C9" s="571"/>
      <c r="E9" s="1295"/>
      <c r="F9" s="1296"/>
      <c r="G9" s="1297"/>
      <c r="H9" s="1297"/>
      <c r="I9" s="1297"/>
      <c r="J9" s="1297"/>
      <c r="K9" s="1297"/>
      <c r="L9" s="1298"/>
      <c r="M9" s="1297"/>
    </row>
    <row r="10" spans="1:13" ht="18" x14ac:dyDescent="0.2">
      <c r="A10" s="722"/>
      <c r="B10" s="837"/>
      <c r="C10" s="838"/>
      <c r="E10" s="996"/>
      <c r="F10" s="1192">
        <v>1</v>
      </c>
      <c r="G10" s="1193" t="s">
        <v>0</v>
      </c>
      <c r="H10" s="1194" t="s">
        <v>391</v>
      </c>
      <c r="I10" s="1194" t="s">
        <v>215</v>
      </c>
      <c r="J10" s="1194" t="s">
        <v>1</v>
      </c>
      <c r="K10" s="999">
        <v>1</v>
      </c>
      <c r="L10" s="1000">
        <f>TIME(9,0,0)</f>
        <v>0.375</v>
      </c>
      <c r="M10" s="1001"/>
    </row>
    <row r="11" spans="1:13" ht="15.75" x14ac:dyDescent="0.2">
      <c r="A11" s="722"/>
      <c r="B11" s="839" t="s">
        <v>506</v>
      </c>
      <c r="C11" s="571"/>
      <c r="E11" s="1299"/>
      <c r="F11" s="1300">
        <v>2</v>
      </c>
      <c r="G11" s="1301" t="s">
        <v>0</v>
      </c>
      <c r="H11" s="1302" t="s">
        <v>523</v>
      </c>
      <c r="I11" s="1303" t="s">
        <v>215</v>
      </c>
      <c r="J11" s="1303" t="s">
        <v>1</v>
      </c>
      <c r="K11" s="1304">
        <v>5</v>
      </c>
      <c r="L11" s="1305">
        <f>L10+TIME(0,K10,0)</f>
        <v>0.37569444444444444</v>
      </c>
      <c r="M11" s="1306"/>
    </row>
    <row r="12" spans="1:13" ht="15.75" x14ac:dyDescent="0.2">
      <c r="A12" s="57"/>
      <c r="B12" s="840" t="s">
        <v>507</v>
      </c>
      <c r="C12" s="58"/>
      <c r="E12" s="982"/>
      <c r="F12" s="1013">
        <v>3</v>
      </c>
      <c r="G12" s="1002" t="s">
        <v>0</v>
      </c>
      <c r="H12" s="1003" t="s">
        <v>524</v>
      </c>
      <c r="I12" s="1194" t="s">
        <v>215</v>
      </c>
      <c r="J12" s="1194" t="s">
        <v>1</v>
      </c>
      <c r="K12" s="999">
        <v>5</v>
      </c>
      <c r="L12" s="1000">
        <f>L11+TIME(0,K11,0)</f>
        <v>0.37916666666666665</v>
      </c>
      <c r="M12" s="1001"/>
    </row>
    <row r="13" spans="1:13" ht="15.75" x14ac:dyDescent="0.2">
      <c r="A13" s="722"/>
      <c r="B13" s="841" t="s">
        <v>197</v>
      </c>
      <c r="C13" s="571"/>
      <c r="E13" s="1299"/>
      <c r="F13" s="1300">
        <v>4</v>
      </c>
      <c r="G13" s="1301" t="s">
        <v>51</v>
      </c>
      <c r="H13" s="1307" t="s">
        <v>740</v>
      </c>
      <c r="I13" s="1303" t="s">
        <v>215</v>
      </c>
      <c r="J13" s="1303" t="s">
        <v>1</v>
      </c>
      <c r="K13" s="1304">
        <v>5</v>
      </c>
      <c r="L13" s="1305">
        <f>L12+TIME(0,K12,0)</f>
        <v>0.38263888888888886</v>
      </c>
      <c r="M13" s="1306"/>
    </row>
    <row r="14" spans="1:13" ht="15.75" x14ac:dyDescent="0.2">
      <c r="A14" s="57"/>
      <c r="B14" s="842" t="s">
        <v>307</v>
      </c>
      <c r="C14" s="571"/>
      <c r="E14" s="876"/>
      <c r="F14" s="877">
        <v>5</v>
      </c>
      <c r="G14" s="878" t="s">
        <v>2</v>
      </c>
      <c r="H14" s="879" t="s">
        <v>393</v>
      </c>
      <c r="I14" s="878" t="s">
        <v>215</v>
      </c>
      <c r="J14" s="878" t="s">
        <v>4</v>
      </c>
      <c r="K14" s="880">
        <v>5</v>
      </c>
      <c r="L14" s="1000">
        <f>L13+TIME(0,K13,0)</f>
        <v>0.38611111111111107</v>
      </c>
      <c r="M14" s="881"/>
    </row>
    <row r="15" spans="1:13" ht="15.75" x14ac:dyDescent="0.2">
      <c r="A15" s="57"/>
      <c r="B15" s="577" t="s">
        <v>343</v>
      </c>
      <c r="C15" s="571"/>
      <c r="E15" s="1299"/>
      <c r="F15" s="1300">
        <v>6</v>
      </c>
      <c r="G15" s="1301" t="s">
        <v>66</v>
      </c>
      <c r="H15" s="1308" t="s">
        <v>741</v>
      </c>
      <c r="I15" s="1303" t="s">
        <v>215</v>
      </c>
      <c r="J15" s="1303" t="s">
        <v>1</v>
      </c>
      <c r="K15" s="1304">
        <v>109</v>
      </c>
      <c r="L15" s="1305">
        <f>L12+TIME(0,K12,0)</f>
        <v>0.38263888888888886</v>
      </c>
      <c r="M15" s="1306"/>
    </row>
    <row r="16" spans="1:13" ht="15.75" x14ac:dyDescent="0.2">
      <c r="A16" s="57"/>
      <c r="B16" s="578" t="s">
        <v>425</v>
      </c>
      <c r="C16" s="579"/>
      <c r="E16" s="876"/>
      <c r="F16" s="1088">
        <v>6</v>
      </c>
      <c r="G16" s="1309" t="s">
        <v>66</v>
      </c>
      <c r="H16" s="1086" t="s">
        <v>742</v>
      </c>
      <c r="I16" s="878" t="s">
        <v>215</v>
      </c>
      <c r="J16" s="878" t="s">
        <v>1</v>
      </c>
      <c r="K16" s="880">
        <v>109</v>
      </c>
      <c r="L16" s="1077">
        <f>L13+TIME(0,K13,0)</f>
        <v>0.38611111111111107</v>
      </c>
      <c r="M16" s="881"/>
    </row>
    <row r="17" spans="1:13" ht="15.75" x14ac:dyDescent="0.2">
      <c r="A17" s="57"/>
      <c r="B17" s="59"/>
      <c r="C17" s="520"/>
      <c r="E17" s="1299"/>
      <c r="F17" s="1310">
        <v>7</v>
      </c>
      <c r="G17" s="1303" t="s">
        <v>2</v>
      </c>
      <c r="H17" s="1303" t="s">
        <v>218</v>
      </c>
      <c r="I17" s="1303" t="s">
        <v>215</v>
      </c>
      <c r="J17" s="1303" t="s">
        <v>4</v>
      </c>
      <c r="K17" s="1304">
        <v>5</v>
      </c>
      <c r="L17" s="1305">
        <f>L15+TIME(0,K15,0)</f>
        <v>0.45833333333333331</v>
      </c>
      <c r="M17" s="1306"/>
    </row>
    <row r="18" spans="1:13" ht="15.75" x14ac:dyDescent="0.2">
      <c r="A18" s="57"/>
      <c r="B18" s="59"/>
      <c r="C18" s="58"/>
      <c r="E18" s="876"/>
      <c r="F18" s="877"/>
      <c r="G18" s="878"/>
      <c r="H18" s="878"/>
      <c r="I18" s="878"/>
      <c r="J18" s="878"/>
      <c r="K18" s="880"/>
      <c r="L18" s="1077"/>
      <c r="M18" s="881"/>
    </row>
    <row r="19" spans="1:13" ht="18" customHeight="1" x14ac:dyDescent="0.2">
      <c r="A19" s="722"/>
      <c r="B19" s="1325" t="s">
        <v>508</v>
      </c>
      <c r="C19" s="571"/>
      <c r="E19" s="885"/>
      <c r="F19" s="886"/>
      <c r="G19" s="1227"/>
      <c r="H19" s="1227"/>
      <c r="I19" s="1227"/>
      <c r="J19" s="1227"/>
      <c r="K19" s="882"/>
      <c r="L19" s="883"/>
      <c r="M19" s="884"/>
    </row>
    <row r="20" spans="1:13" ht="15.75" x14ac:dyDescent="0.2">
      <c r="A20" s="57"/>
      <c r="B20" s="840" t="s">
        <v>509</v>
      </c>
      <c r="C20" s="58"/>
      <c r="E20" s="1009"/>
      <c r="F20" s="875"/>
      <c r="G20" s="1710"/>
      <c r="H20" s="1710"/>
      <c r="I20" s="1710"/>
      <c r="J20" s="1710"/>
      <c r="K20" s="1710"/>
      <c r="L20" s="1710"/>
      <c r="M20" s="1710"/>
    </row>
    <row r="21" spans="1:13" ht="18" x14ac:dyDescent="0.2">
      <c r="A21" s="722"/>
      <c r="B21" s="1326" t="s">
        <v>303</v>
      </c>
      <c r="C21" s="571"/>
      <c r="E21" s="1009"/>
      <c r="F21" s="1698" t="s">
        <v>743</v>
      </c>
      <c r="G21" s="1698"/>
      <c r="H21" s="1698"/>
      <c r="I21" s="1698"/>
      <c r="J21" s="1698"/>
      <c r="K21" s="1698"/>
      <c r="L21" s="1698"/>
      <c r="M21" s="1698"/>
    </row>
    <row r="22" spans="1:13" ht="18" x14ac:dyDescent="0.25">
      <c r="A22" s="57"/>
      <c r="B22" s="1327" t="s">
        <v>342</v>
      </c>
      <c r="C22" s="571"/>
      <c r="E22" s="1010"/>
      <c r="F22" s="1011"/>
      <c r="G22" s="994"/>
      <c r="H22" s="994"/>
      <c r="I22" s="994"/>
      <c r="J22" s="994"/>
      <c r="K22" s="994"/>
      <c r="L22" s="995"/>
      <c r="M22" s="994"/>
    </row>
    <row r="23" spans="1:13" ht="18" x14ac:dyDescent="0.25">
      <c r="A23" s="57"/>
      <c r="B23" s="1328" t="s">
        <v>360</v>
      </c>
      <c r="C23" s="571"/>
      <c r="E23" s="996"/>
      <c r="F23" s="1192">
        <v>1</v>
      </c>
      <c r="G23" s="1193" t="s">
        <v>0</v>
      </c>
      <c r="H23" s="1194" t="s">
        <v>391</v>
      </c>
      <c r="I23" s="1194" t="s">
        <v>215</v>
      </c>
      <c r="J23" s="1194" t="s">
        <v>1</v>
      </c>
      <c r="K23" s="999">
        <v>1</v>
      </c>
      <c r="L23" s="1000">
        <f>TIME(10,30,0)</f>
        <v>0.4375</v>
      </c>
      <c r="M23" s="1001"/>
    </row>
    <row r="24" spans="1:13" ht="15.75" x14ac:dyDescent="0.2">
      <c r="A24" s="57"/>
      <c r="B24" s="1329" t="s">
        <v>359</v>
      </c>
      <c r="C24" s="571"/>
      <c r="E24" s="1299"/>
      <c r="F24" s="1300">
        <v>2</v>
      </c>
      <c r="G24" s="1301" t="s">
        <v>0</v>
      </c>
      <c r="H24" s="1302" t="s">
        <v>523</v>
      </c>
      <c r="I24" s="1303" t="s">
        <v>215</v>
      </c>
      <c r="J24" s="1303" t="s">
        <v>1</v>
      </c>
      <c r="K24" s="1304">
        <v>5</v>
      </c>
      <c r="L24" s="1305">
        <f>L23+TIME(0,K23,0)</f>
        <v>0.43819444444444444</v>
      </c>
      <c r="M24" s="1306"/>
    </row>
    <row r="25" spans="1:13" ht="15.75" x14ac:dyDescent="0.2">
      <c r="A25" s="57"/>
      <c r="B25" s="1330" t="s">
        <v>427</v>
      </c>
      <c r="C25" s="571"/>
      <c r="E25" s="982"/>
      <c r="F25" s="1013">
        <v>3</v>
      </c>
      <c r="G25" s="1002" t="s">
        <v>0</v>
      </c>
      <c r="H25" s="1003" t="s">
        <v>524</v>
      </c>
      <c r="I25" s="1194" t="s">
        <v>215</v>
      </c>
      <c r="J25" s="1194" t="s">
        <v>1</v>
      </c>
      <c r="K25" s="999">
        <v>5</v>
      </c>
      <c r="L25" s="1000">
        <f>L24+TIME(0,K24,0)</f>
        <v>0.44166666666666665</v>
      </c>
      <c r="M25" s="1001"/>
    </row>
    <row r="26" spans="1:13" ht="15.75" x14ac:dyDescent="0.25">
      <c r="A26" s="57"/>
      <c r="B26" s="1331" t="s">
        <v>428</v>
      </c>
      <c r="C26" s="571"/>
      <c r="E26" s="1299"/>
      <c r="F26" s="1300">
        <v>4</v>
      </c>
      <c r="G26" s="1301" t="s">
        <v>51</v>
      </c>
      <c r="H26" s="1307" t="s">
        <v>392</v>
      </c>
      <c r="I26" s="1303" t="s">
        <v>215</v>
      </c>
      <c r="J26" s="1303" t="s">
        <v>1</v>
      </c>
      <c r="K26" s="1304">
        <v>5</v>
      </c>
      <c r="L26" s="1305">
        <f>L25+TIME(0,K25,0)</f>
        <v>0.44513888888888886</v>
      </c>
      <c r="M26" s="1306"/>
    </row>
    <row r="27" spans="1:13" ht="15.75" x14ac:dyDescent="0.2">
      <c r="A27" s="57"/>
      <c r="B27" s="1332" t="s">
        <v>38</v>
      </c>
      <c r="C27" s="571"/>
      <c r="E27" s="876"/>
      <c r="F27" s="877">
        <v>5</v>
      </c>
      <c r="G27" s="878" t="s">
        <v>2</v>
      </c>
      <c r="H27" s="879" t="s">
        <v>393</v>
      </c>
      <c r="I27" s="878" t="s">
        <v>215</v>
      </c>
      <c r="J27" s="878" t="s">
        <v>4</v>
      </c>
      <c r="K27" s="880">
        <v>5</v>
      </c>
      <c r="L27" s="1000">
        <f>L26+TIME(0,K26,0)</f>
        <v>0.44861111111111107</v>
      </c>
      <c r="M27" s="881"/>
    </row>
    <row r="28" spans="1:13" ht="18" x14ac:dyDescent="0.2">
      <c r="A28" s="57"/>
      <c r="B28" s="1333" t="s">
        <v>32</v>
      </c>
      <c r="C28" s="571"/>
      <c r="E28" s="1299"/>
      <c r="F28" s="1300">
        <v>6</v>
      </c>
      <c r="G28" s="1301" t="s">
        <v>66</v>
      </c>
      <c r="H28" s="1308" t="s">
        <v>744</v>
      </c>
      <c r="I28" s="1303" t="s">
        <v>215</v>
      </c>
      <c r="J28" s="1303" t="s">
        <v>1</v>
      </c>
      <c r="K28" s="1304">
        <v>109</v>
      </c>
      <c r="L28" s="1305">
        <f>L25+TIME(0,K25,0)</f>
        <v>0.44513888888888886</v>
      </c>
      <c r="M28" s="1306"/>
    </row>
    <row r="29" spans="1:13" ht="15.75" x14ac:dyDescent="0.2">
      <c r="A29" s="57"/>
      <c r="B29" s="59"/>
      <c r="C29" s="58"/>
      <c r="E29" s="982"/>
      <c r="F29" s="735">
        <v>7</v>
      </c>
      <c r="G29" s="1194" t="s">
        <v>0</v>
      </c>
      <c r="H29" s="1194" t="s">
        <v>745</v>
      </c>
      <c r="I29" s="1194" t="s">
        <v>215</v>
      </c>
      <c r="J29" s="1194" t="s">
        <v>4</v>
      </c>
      <c r="K29" s="999">
        <v>5</v>
      </c>
      <c r="L29" s="1000">
        <f>L28+TIME(0,K28,0)</f>
        <v>0.52083333333333326</v>
      </c>
      <c r="M29" s="1001"/>
    </row>
    <row r="30" spans="1:13" ht="15.75" x14ac:dyDescent="0.2">
      <c r="A30" s="57"/>
      <c r="B30" s="59"/>
      <c r="C30" s="58"/>
      <c r="E30" s="885"/>
      <c r="F30" s="886"/>
      <c r="G30" s="1227"/>
      <c r="H30" s="1227"/>
      <c r="I30" s="1227"/>
      <c r="J30" s="1227"/>
      <c r="K30" s="882"/>
      <c r="L30" s="883"/>
      <c r="M30" s="884"/>
    </row>
    <row r="31" spans="1:13" ht="15.75" x14ac:dyDescent="0.2">
      <c r="A31" s="57"/>
      <c r="B31" s="839" t="s">
        <v>510</v>
      </c>
      <c r="C31" s="58"/>
      <c r="E31" s="1009"/>
      <c r="F31" s="875"/>
      <c r="G31" s="1710"/>
      <c r="H31" s="1710"/>
      <c r="I31" s="1710"/>
      <c r="J31" s="1710"/>
      <c r="K31" s="1710"/>
      <c r="L31" s="1710"/>
      <c r="M31" s="1710"/>
    </row>
    <row r="32" spans="1:13" ht="18" x14ac:dyDescent="0.2">
      <c r="A32" s="57"/>
      <c r="B32" s="840" t="s">
        <v>511</v>
      </c>
      <c r="C32" s="58"/>
      <c r="E32" s="1009"/>
      <c r="F32" s="1698" t="s">
        <v>746</v>
      </c>
      <c r="G32" s="1698"/>
      <c r="H32" s="1698"/>
      <c r="I32" s="1698"/>
      <c r="J32" s="1698"/>
      <c r="K32" s="1698"/>
      <c r="L32" s="1698"/>
      <c r="M32" s="1698"/>
    </row>
    <row r="33" spans="1:13" ht="18" x14ac:dyDescent="0.2">
      <c r="A33" s="722"/>
      <c r="B33" s="1098" t="s">
        <v>512</v>
      </c>
      <c r="C33" s="571"/>
      <c r="E33" s="1010"/>
      <c r="F33" s="1011"/>
      <c r="G33" s="994"/>
      <c r="H33" s="994"/>
      <c r="I33" s="994"/>
      <c r="J33" s="994"/>
      <c r="K33" s="994"/>
      <c r="L33" s="995"/>
      <c r="M33" s="994"/>
    </row>
    <row r="34" spans="1:13" ht="18" x14ac:dyDescent="0.2">
      <c r="A34" s="57"/>
      <c r="B34" s="1097" t="s">
        <v>513</v>
      </c>
      <c r="C34" s="58"/>
      <c r="E34" s="996"/>
      <c r="F34" s="1192">
        <v>8</v>
      </c>
      <c r="G34" s="1193" t="s">
        <v>0</v>
      </c>
      <c r="H34" s="1194" t="s">
        <v>391</v>
      </c>
      <c r="I34" s="1194" t="s">
        <v>215</v>
      </c>
      <c r="J34" s="1194" t="s">
        <v>1</v>
      </c>
      <c r="K34" s="999">
        <v>1</v>
      </c>
      <c r="L34" s="1000">
        <f>TIME(10,30,0)</f>
        <v>0.4375</v>
      </c>
      <c r="M34" s="1001"/>
    </row>
    <row r="35" spans="1:13" ht="15.75" x14ac:dyDescent="0.2">
      <c r="A35" s="57"/>
      <c r="B35" s="59"/>
      <c r="C35" s="571"/>
      <c r="E35" s="1299"/>
      <c r="F35" s="1300">
        <v>9</v>
      </c>
      <c r="G35" s="1301" t="s">
        <v>0</v>
      </c>
      <c r="H35" s="1302" t="s">
        <v>523</v>
      </c>
      <c r="I35" s="1303" t="s">
        <v>215</v>
      </c>
      <c r="J35" s="1303" t="s">
        <v>1</v>
      </c>
      <c r="K35" s="1304">
        <v>2</v>
      </c>
      <c r="L35" s="1305">
        <f>L34+TIME(0,K34,0)</f>
        <v>0.43819444444444444</v>
      </c>
      <c r="M35" s="1306"/>
    </row>
    <row r="36" spans="1:13" ht="15.75" x14ac:dyDescent="0.2">
      <c r="A36" s="57"/>
      <c r="B36" s="59"/>
      <c r="C36" s="571"/>
      <c r="E36" s="982"/>
      <c r="F36" s="1013">
        <v>10</v>
      </c>
      <c r="G36" s="1002" t="s">
        <v>0</v>
      </c>
      <c r="H36" s="1003" t="s">
        <v>524</v>
      </c>
      <c r="I36" s="1194" t="s">
        <v>215</v>
      </c>
      <c r="J36" s="1194" t="s">
        <v>1</v>
      </c>
      <c r="K36" s="999">
        <v>5</v>
      </c>
      <c r="L36" s="1000">
        <f>L35+TIME(0,K35,0)</f>
        <v>0.43958333333333333</v>
      </c>
      <c r="M36" s="1001"/>
    </row>
    <row r="37" spans="1:13" ht="15.75" x14ac:dyDescent="0.2">
      <c r="A37" s="59"/>
      <c r="B37" s="59"/>
      <c r="C37" s="59"/>
      <c r="E37" s="1299"/>
      <c r="F37" s="1300">
        <v>11</v>
      </c>
      <c r="G37" s="1301" t="s">
        <v>51</v>
      </c>
      <c r="H37" s="1307" t="s">
        <v>392</v>
      </c>
      <c r="I37" s="1303" t="s">
        <v>215</v>
      </c>
      <c r="J37" s="1303" t="s">
        <v>1</v>
      </c>
      <c r="K37" s="1304">
        <v>5</v>
      </c>
      <c r="L37" s="1305">
        <f>L36+TIME(0,K36,0)</f>
        <v>0.44305555555555554</v>
      </c>
      <c r="M37" s="1306"/>
    </row>
    <row r="38" spans="1:13" ht="15.75" x14ac:dyDescent="0.2">
      <c r="A38" s="59"/>
      <c r="B38" s="1364" t="s">
        <v>640</v>
      </c>
      <c r="C38" s="59"/>
      <c r="E38" s="982"/>
      <c r="F38" s="735">
        <v>12</v>
      </c>
      <c r="G38" s="1194" t="s">
        <v>2</v>
      </c>
      <c r="H38" s="1195" t="s">
        <v>393</v>
      </c>
      <c r="I38" s="1194" t="s">
        <v>215</v>
      </c>
      <c r="J38" s="1194" t="s">
        <v>4</v>
      </c>
      <c r="K38" s="999">
        <v>5</v>
      </c>
      <c r="L38" s="1000">
        <f>L37+TIME(0,K37,0)</f>
        <v>0.44652777777777775</v>
      </c>
      <c r="M38" s="1001"/>
    </row>
    <row r="39" spans="1:13" ht="15.75" x14ac:dyDescent="0.2">
      <c r="A39" s="59"/>
      <c r="B39" s="1365"/>
      <c r="C39" s="59"/>
      <c r="E39" s="1299"/>
      <c r="F39" s="1300">
        <v>13</v>
      </c>
      <c r="G39" s="1301" t="s">
        <v>66</v>
      </c>
      <c r="H39" s="1308" t="s">
        <v>747</v>
      </c>
      <c r="I39" s="1303" t="s">
        <v>215</v>
      </c>
      <c r="J39" s="1303" t="s">
        <v>1</v>
      </c>
      <c r="K39" s="1304">
        <v>97</v>
      </c>
      <c r="L39" s="1305">
        <f>L36+TIME(0,K36,0)</f>
        <v>0.44305555555555554</v>
      </c>
      <c r="M39" s="1306"/>
    </row>
    <row r="40" spans="1:13" ht="18" customHeight="1" x14ac:dyDescent="0.2">
      <c r="A40" s="59"/>
      <c r="B40" s="1151" t="s">
        <v>620</v>
      </c>
      <c r="C40" s="59"/>
      <c r="E40" s="996"/>
      <c r="F40" s="1017">
        <v>14</v>
      </c>
      <c r="G40" s="1194" t="s">
        <v>66</v>
      </c>
      <c r="H40" s="1006" t="s">
        <v>748</v>
      </c>
      <c r="I40" s="1194" t="s">
        <v>6</v>
      </c>
      <c r="J40" s="1194" t="s">
        <v>4</v>
      </c>
      <c r="K40" s="999">
        <v>5</v>
      </c>
      <c r="L40" s="1000">
        <f>L39+TIME(0,K39,0)</f>
        <v>0.51041666666666663</v>
      </c>
      <c r="M40" s="1001"/>
    </row>
    <row r="41" spans="1:13" ht="15.75" x14ac:dyDescent="0.2">
      <c r="A41" s="57"/>
      <c r="B41" s="843" t="s">
        <v>447</v>
      </c>
      <c r="C41" s="58"/>
      <c r="E41" s="1306"/>
      <c r="F41" s="1311">
        <v>15</v>
      </c>
      <c r="G41" s="1312" t="s">
        <v>0</v>
      </c>
      <c r="H41" s="1308" t="s">
        <v>394</v>
      </c>
      <c r="I41" s="1312" t="s">
        <v>215</v>
      </c>
      <c r="J41" s="1312" t="s">
        <v>1</v>
      </c>
      <c r="K41" s="1313">
        <v>5</v>
      </c>
      <c r="L41" s="1305">
        <f>L40+TIME(0,K40,0)</f>
        <v>0.51388888888888884</v>
      </c>
      <c r="M41" s="1306"/>
    </row>
    <row r="42" spans="1:13" ht="13.5" thickBot="1" x14ac:dyDescent="0.25">
      <c r="A42" s="57"/>
      <c r="B42" s="59"/>
      <c r="C42" s="58"/>
      <c r="E42" s="1001"/>
      <c r="F42" s="1013">
        <v>16</v>
      </c>
      <c r="G42" s="887" t="s">
        <v>0</v>
      </c>
      <c r="H42" s="1003" t="s">
        <v>395</v>
      </c>
      <c r="I42" s="855" t="s">
        <v>215</v>
      </c>
      <c r="J42" s="1002" t="s">
        <v>1</v>
      </c>
      <c r="K42" s="1018">
        <v>5</v>
      </c>
      <c r="L42" s="1000">
        <f>L41+TIME(0,K41,0)</f>
        <v>0.51736111111111105</v>
      </c>
      <c r="M42" s="1001"/>
    </row>
    <row r="43" spans="1:13" ht="15" x14ac:dyDescent="0.2">
      <c r="A43" s="57"/>
      <c r="B43" s="703" t="s">
        <v>365</v>
      </c>
      <c r="C43" s="580"/>
      <c r="E43" s="1306"/>
      <c r="F43" s="1311">
        <v>17</v>
      </c>
      <c r="G43" s="1312" t="s">
        <v>2</v>
      </c>
      <c r="H43" s="1308" t="s">
        <v>396</v>
      </c>
      <c r="I43" s="1312" t="s">
        <v>215</v>
      </c>
      <c r="J43" s="1312" t="s">
        <v>1</v>
      </c>
      <c r="K43" s="1313">
        <v>0</v>
      </c>
      <c r="L43" s="1305">
        <f>L42+TIME(0,K42,0)</f>
        <v>0.52083333333333326</v>
      </c>
      <c r="M43" s="1306"/>
    </row>
    <row r="44" spans="1:13" ht="15" x14ac:dyDescent="0.2">
      <c r="A44" s="57"/>
      <c r="B44" s="704" t="s">
        <v>315</v>
      </c>
      <c r="C44" s="580"/>
      <c r="E44" s="1001"/>
      <c r="F44" s="441"/>
      <c r="G44" s="855"/>
      <c r="H44" s="1003"/>
      <c r="I44" s="855"/>
      <c r="J44" s="855"/>
      <c r="K44" s="1018"/>
      <c r="L44" s="888"/>
      <c r="M44" s="1001"/>
    </row>
    <row r="45" spans="1:13" ht="14.25" x14ac:dyDescent="0.2">
      <c r="A45" s="57"/>
      <c r="B45" s="581" t="s">
        <v>293</v>
      </c>
      <c r="C45" s="580"/>
      <c r="E45" s="1306"/>
      <c r="F45" s="1314"/>
      <c r="G45" s="1314" t="s">
        <v>386</v>
      </c>
      <c r="H45" s="1315"/>
      <c r="I45" s="1315"/>
      <c r="J45" s="1315"/>
      <c r="K45" s="1316"/>
      <c r="L45" s="1317"/>
      <c r="M45" s="1306"/>
    </row>
    <row r="46" spans="1:13" ht="14.25" x14ac:dyDescent="0.2">
      <c r="A46" s="57"/>
      <c r="B46" s="582" t="s">
        <v>143</v>
      </c>
      <c r="C46" s="580"/>
      <c r="E46" s="1001"/>
      <c r="F46" s="9"/>
      <c r="G46" s="812" t="s">
        <v>387</v>
      </c>
      <c r="H46" s="855"/>
      <c r="I46" s="855"/>
      <c r="J46" s="855"/>
      <c r="K46" s="1018"/>
      <c r="L46" s="888"/>
      <c r="M46" s="1001"/>
    </row>
    <row r="47" spans="1:13" ht="15" x14ac:dyDescent="0.2">
      <c r="A47" s="57"/>
      <c r="B47" s="583" t="s">
        <v>144</v>
      </c>
      <c r="C47" s="580"/>
      <c r="E47" s="1306"/>
      <c r="F47" s="1314" t="s">
        <v>7</v>
      </c>
      <c r="G47" s="1318" t="s">
        <v>388</v>
      </c>
      <c r="H47" s="1314"/>
      <c r="I47" s="1314"/>
      <c r="J47" s="1319"/>
      <c r="K47" s="1319"/>
      <c r="L47" s="1320"/>
      <c r="M47" s="1306"/>
    </row>
    <row r="48" spans="1:13" ht="14.25" x14ac:dyDescent="0.2">
      <c r="A48" s="57"/>
      <c r="B48" s="584" t="s">
        <v>141</v>
      </c>
      <c r="C48" s="580"/>
      <c r="E48" s="1001"/>
      <c r="F48" s="445"/>
      <c r="G48" s="445" t="s">
        <v>389</v>
      </c>
      <c r="H48" s="9"/>
      <c r="I48" s="812"/>
      <c r="J48" s="804"/>
      <c r="K48" s="805"/>
      <c r="L48" s="889"/>
      <c r="M48" s="1001"/>
    </row>
    <row r="49" spans="1:13" ht="15" x14ac:dyDescent="0.2">
      <c r="A49" s="57"/>
      <c r="B49" s="585" t="s">
        <v>311</v>
      </c>
      <c r="C49" s="580"/>
      <c r="E49" s="1306"/>
      <c r="F49" s="1321"/>
      <c r="G49" s="1318" t="s">
        <v>385</v>
      </c>
      <c r="H49" s="1314" t="s">
        <v>7</v>
      </c>
      <c r="I49" s="1318"/>
      <c r="J49" s="1322"/>
      <c r="K49" s="1319"/>
      <c r="L49" s="1320"/>
      <c r="M49" s="1306"/>
    </row>
    <row r="50" spans="1:13" ht="18.75" customHeight="1" x14ac:dyDescent="0.2">
      <c r="A50" s="57"/>
      <c r="B50" s="585" t="s">
        <v>312</v>
      </c>
      <c r="C50" s="580"/>
      <c r="E50" s="1001"/>
      <c r="F50" s="813"/>
      <c r="G50" s="445" t="s">
        <v>368</v>
      </c>
      <c r="H50" s="445"/>
      <c r="I50" s="445"/>
      <c r="J50" s="814"/>
      <c r="K50" s="814"/>
      <c r="L50" s="890"/>
      <c r="M50" s="1001"/>
    </row>
    <row r="51" spans="1:13" ht="15.75" x14ac:dyDescent="0.2">
      <c r="A51" s="57"/>
      <c r="B51" s="585" t="s">
        <v>175</v>
      </c>
      <c r="C51" s="580"/>
      <c r="E51" s="1306"/>
      <c r="F51" s="1321"/>
      <c r="G51" s="1318" t="s">
        <v>369</v>
      </c>
      <c r="H51" s="1321"/>
      <c r="I51" s="1318"/>
      <c r="J51" s="1323"/>
      <c r="K51" s="1323"/>
      <c r="L51" s="1324"/>
      <c r="M51" s="1306"/>
    </row>
    <row r="52" spans="1:13" ht="15.75" x14ac:dyDescent="0.2">
      <c r="A52" s="57"/>
      <c r="B52" s="585" t="s">
        <v>317</v>
      </c>
      <c r="C52" s="580"/>
      <c r="E52" s="1007"/>
      <c r="F52" s="1007"/>
      <c r="G52" s="1007"/>
      <c r="H52" s="1007"/>
      <c r="I52" s="1007"/>
      <c r="J52" s="1007"/>
      <c r="K52" s="1007"/>
      <c r="L52" s="1008"/>
      <c r="M52" s="1001"/>
    </row>
    <row r="53" spans="1:13" ht="15.75" x14ac:dyDescent="0.2">
      <c r="A53" s="57"/>
      <c r="B53" s="585" t="s">
        <v>313</v>
      </c>
      <c r="C53" s="580"/>
      <c r="E53" s="446"/>
      <c r="F53" s="446"/>
      <c r="G53" s="446"/>
      <c r="H53" s="446"/>
      <c r="I53" s="446"/>
      <c r="J53" s="446"/>
      <c r="K53" s="446"/>
      <c r="L53" s="447"/>
      <c r="M53" s="984"/>
    </row>
    <row r="54" spans="1:13" ht="15.75" x14ac:dyDescent="0.2">
      <c r="A54" s="57"/>
      <c r="B54" s="585" t="s">
        <v>174</v>
      </c>
      <c r="C54" s="580"/>
      <c r="E54" s="446"/>
      <c r="F54" s="446"/>
      <c r="G54" s="446"/>
      <c r="H54" s="446"/>
      <c r="I54" s="446"/>
      <c r="J54" s="446"/>
      <c r="K54" s="446"/>
      <c r="L54" s="447"/>
      <c r="M54" s="984"/>
    </row>
    <row r="55" spans="1:13" ht="15.75" x14ac:dyDescent="0.2">
      <c r="A55" s="57"/>
      <c r="B55" s="585" t="s">
        <v>314</v>
      </c>
      <c r="C55" s="580"/>
      <c r="E55" s="1007"/>
      <c r="F55" s="1007"/>
      <c r="G55" s="1007"/>
      <c r="H55" s="1007"/>
      <c r="I55" s="1007"/>
      <c r="J55" s="1007"/>
      <c r="K55" s="1007"/>
      <c r="L55" s="1008"/>
      <c r="M55" s="1167"/>
    </row>
    <row r="56" spans="1:13" ht="14.25" x14ac:dyDescent="0.2">
      <c r="A56" s="57"/>
      <c r="B56" s="846" t="s">
        <v>145</v>
      </c>
      <c r="C56" s="580"/>
      <c r="E56" s="1109"/>
      <c r="F56" s="1109"/>
      <c r="G56" s="1109"/>
      <c r="H56" s="1109"/>
      <c r="I56" s="1109"/>
      <c r="J56" s="1109"/>
      <c r="K56" s="1109"/>
      <c r="L56" s="1109"/>
      <c r="M56" s="1109"/>
    </row>
    <row r="57" spans="1:13" x14ac:dyDescent="0.2">
      <c r="A57" s="57"/>
      <c r="B57" s="59"/>
      <c r="C57" s="58"/>
      <c r="E57" s="1109"/>
      <c r="F57" s="1109"/>
      <c r="G57" s="1109"/>
      <c r="H57" s="1109"/>
      <c r="I57" s="1109"/>
      <c r="J57" s="1109"/>
      <c r="K57" s="1109"/>
      <c r="L57" s="1109"/>
      <c r="M57" s="1109"/>
    </row>
    <row r="58" spans="1:13" ht="15.75" x14ac:dyDescent="0.2">
      <c r="A58" s="1148"/>
      <c r="B58" s="1149" t="s">
        <v>639</v>
      </c>
      <c r="C58" s="1150"/>
      <c r="E58" s="1109"/>
      <c r="F58" s="1109"/>
      <c r="G58" s="1109"/>
      <c r="H58" s="1109"/>
      <c r="I58" s="1109"/>
      <c r="J58" s="1109"/>
      <c r="K58" s="1109"/>
      <c r="L58" s="1109"/>
      <c r="M58" s="1109"/>
    </row>
    <row r="59" spans="1:13" x14ac:dyDescent="0.2">
      <c r="A59" s="1109"/>
      <c r="B59" s="1109"/>
      <c r="C59" s="1109"/>
      <c r="E59" s="1109"/>
      <c r="F59" s="1109"/>
      <c r="G59" s="1109"/>
      <c r="H59" s="1109"/>
      <c r="I59" s="1109"/>
      <c r="J59" s="1109"/>
      <c r="K59" s="1109"/>
      <c r="L59" s="1109"/>
      <c r="M59" s="1109"/>
    </row>
    <row r="60" spans="1:13" x14ac:dyDescent="0.2">
      <c r="A60" s="1109"/>
      <c r="B60" s="1109"/>
      <c r="C60" s="1109"/>
      <c r="E60" s="1109"/>
      <c r="F60" s="1109"/>
      <c r="G60" s="1109"/>
      <c r="H60" s="1109"/>
      <c r="I60" s="1109"/>
      <c r="J60" s="1109"/>
      <c r="K60" s="1109"/>
      <c r="L60" s="1109"/>
      <c r="M60" s="1109"/>
    </row>
    <row r="61" spans="1:13" x14ac:dyDescent="0.2">
      <c r="A61" s="1109"/>
      <c r="B61" s="1109"/>
      <c r="C61" s="1109"/>
      <c r="E61" s="1109"/>
      <c r="F61" s="1109"/>
      <c r="G61" s="1109"/>
      <c r="H61" s="1109"/>
      <c r="I61" s="1109"/>
      <c r="J61" s="1109"/>
      <c r="K61" s="1109"/>
      <c r="L61" s="1109"/>
      <c r="M61" s="1109"/>
    </row>
    <row r="62" spans="1:13" x14ac:dyDescent="0.2">
      <c r="A62" s="1109"/>
      <c r="B62" s="1109"/>
      <c r="C62" s="1109"/>
      <c r="E62" s="1109"/>
      <c r="F62" s="1109"/>
      <c r="G62" s="1109"/>
      <c r="H62" s="1109"/>
      <c r="I62" s="1109"/>
      <c r="J62" s="1109"/>
      <c r="K62" s="1109"/>
      <c r="L62" s="1109"/>
      <c r="M62" s="1109"/>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x14ac:dyDescent="0.2">
      <c r="A76" s="1109"/>
      <c r="B76" s="1109"/>
      <c r="C76" s="1109"/>
      <c r="E76" s="1109"/>
      <c r="F76" s="1109"/>
      <c r="G76" s="1109"/>
      <c r="H76" s="1109"/>
      <c r="I76" s="1109"/>
      <c r="J76" s="1109"/>
      <c r="K76" s="1109"/>
      <c r="L76" s="1109"/>
      <c r="M76" s="1109"/>
    </row>
  </sheetData>
  <mergeCells count="11">
    <mergeCell ref="G20:M20"/>
    <mergeCell ref="F21:M21"/>
    <mergeCell ref="G31:M31"/>
    <mergeCell ref="F32:M32"/>
    <mergeCell ref="B38:B39"/>
    <mergeCell ref="F8:M8"/>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8"/>
      <c r="B1" s="1149" t="s">
        <v>639</v>
      </c>
      <c r="C1" s="1150"/>
      <c r="E1" s="392"/>
      <c r="F1" s="1711" t="s">
        <v>116</v>
      </c>
      <c r="G1" s="1711"/>
      <c r="H1" s="1711"/>
      <c r="I1" s="1711"/>
      <c r="J1" s="1711"/>
      <c r="K1" s="1711"/>
      <c r="L1" s="1711"/>
      <c r="M1" s="1711"/>
      <c r="N1" s="393"/>
    </row>
    <row r="2" spans="1:15" ht="18.75" thickBot="1" x14ac:dyDescent="0.25">
      <c r="A2" s="722"/>
      <c r="B2" s="1173"/>
      <c r="C2" s="58"/>
      <c r="E2" s="394"/>
      <c r="F2" s="1713" t="s">
        <v>115</v>
      </c>
      <c r="G2" s="1713"/>
      <c r="H2" s="1713"/>
      <c r="I2" s="1713"/>
      <c r="J2" s="1713"/>
      <c r="K2" s="1713"/>
      <c r="L2" s="1713"/>
      <c r="M2" s="1713"/>
      <c r="N2" s="393"/>
    </row>
    <row r="3" spans="1:15" ht="16.5" thickBot="1" x14ac:dyDescent="0.25">
      <c r="A3" s="722"/>
      <c r="B3" s="391" t="s">
        <v>87</v>
      </c>
      <c r="C3" s="58"/>
      <c r="E3" s="133" t="s">
        <v>216</v>
      </c>
      <c r="F3" s="134" t="s">
        <v>212</v>
      </c>
      <c r="G3" s="312"/>
      <c r="H3" s="314"/>
      <c r="I3" s="364"/>
      <c r="J3" s="135"/>
      <c r="K3" s="135"/>
      <c r="L3" s="135"/>
      <c r="M3" s="250"/>
      <c r="N3" s="368"/>
    </row>
    <row r="4" spans="1:15" ht="15.75" customHeight="1" x14ac:dyDescent="0.2">
      <c r="A4" s="722"/>
      <c r="B4" s="1359" t="str">
        <f>Title!$B$4</f>
        <v>R4</v>
      </c>
      <c r="C4" s="58"/>
      <c r="E4" s="133" t="s">
        <v>216</v>
      </c>
      <c r="F4" s="134" t="s">
        <v>146</v>
      </c>
      <c r="G4" s="312"/>
      <c r="H4" s="314"/>
      <c r="I4" s="364"/>
      <c r="J4" s="135"/>
      <c r="K4" s="135"/>
      <c r="L4" s="135"/>
      <c r="M4" s="250"/>
      <c r="N4" s="368"/>
    </row>
    <row r="5" spans="1:15" ht="15.75" customHeight="1" x14ac:dyDescent="0.2">
      <c r="A5" s="722"/>
      <c r="B5" s="1360"/>
      <c r="C5" s="58"/>
      <c r="E5" s="136" t="s">
        <v>216</v>
      </c>
      <c r="F5" s="137" t="s">
        <v>149</v>
      </c>
      <c r="G5" s="313"/>
      <c r="H5" s="314"/>
      <c r="I5" s="364"/>
      <c r="J5" s="138"/>
      <c r="K5" s="138"/>
      <c r="L5" s="138"/>
      <c r="M5" s="251"/>
      <c r="N5" s="369"/>
      <c r="O5" s="89"/>
    </row>
    <row r="6" spans="1:15" ht="15.75" customHeight="1" thickBot="1" x14ac:dyDescent="0.25">
      <c r="A6" s="722"/>
      <c r="B6" s="1361"/>
      <c r="C6" s="58"/>
      <c r="O6" s="132"/>
    </row>
    <row r="7" spans="1:15" ht="18.75" thickBot="1" x14ac:dyDescent="0.3">
      <c r="A7" s="722"/>
      <c r="B7" s="59"/>
      <c r="C7" s="636"/>
      <c r="E7" s="1664" t="s">
        <v>642</v>
      </c>
      <c r="F7" s="1712"/>
      <c r="G7" s="1712"/>
      <c r="H7" s="1712"/>
      <c r="I7" s="1712"/>
      <c r="J7" s="1712"/>
      <c r="K7" s="1712"/>
      <c r="L7" s="1712"/>
      <c r="M7" s="1712"/>
      <c r="N7" s="1712"/>
      <c r="O7" s="132"/>
    </row>
    <row r="8" spans="1:15" ht="20.25" x14ac:dyDescent="0.2">
      <c r="A8" s="722"/>
      <c r="B8" s="570" t="s">
        <v>142</v>
      </c>
      <c r="C8" s="571"/>
      <c r="E8" s="151"/>
      <c r="F8" s="21"/>
      <c r="G8" s="21"/>
      <c r="H8" s="21"/>
      <c r="I8" s="21"/>
      <c r="J8" s="21"/>
      <c r="K8" s="21"/>
      <c r="L8" s="152"/>
      <c r="M8" s="153" t="s">
        <v>283</v>
      </c>
      <c r="N8" s="154" t="s">
        <v>126</v>
      </c>
    </row>
    <row r="9" spans="1:15" ht="20.25" x14ac:dyDescent="0.2">
      <c r="A9" s="722"/>
      <c r="B9" s="836" t="s">
        <v>171</v>
      </c>
      <c r="C9" s="571"/>
      <c r="E9" s="30"/>
      <c r="F9" s="155"/>
      <c r="G9" s="20">
        <v>1</v>
      </c>
      <c r="H9" s="25"/>
      <c r="I9" s="25" t="s">
        <v>148</v>
      </c>
      <c r="J9" s="156" t="s">
        <v>215</v>
      </c>
      <c r="K9" s="19" t="s">
        <v>335</v>
      </c>
      <c r="L9" s="157"/>
      <c r="M9" s="158">
        <f>TIME(18,30,0)</f>
        <v>0.77083333333333337</v>
      </c>
      <c r="N9" s="159">
        <v>5</v>
      </c>
    </row>
    <row r="10" spans="1:15" ht="15" customHeight="1" x14ac:dyDescent="0.2">
      <c r="A10" s="722"/>
      <c r="B10" s="837"/>
      <c r="C10" s="838"/>
      <c r="E10" s="151"/>
      <c r="F10" s="160"/>
      <c r="G10" s="2">
        <f>G9+1</f>
        <v>2</v>
      </c>
      <c r="H10" s="2" t="s">
        <v>220</v>
      </c>
      <c r="I10" s="161" t="s">
        <v>118</v>
      </c>
      <c r="J10" s="7" t="s">
        <v>215</v>
      </c>
      <c r="K10" s="2" t="s">
        <v>335</v>
      </c>
      <c r="L10" s="152"/>
      <c r="M10" s="162">
        <f>M9+TIME(0,N9,0)</f>
        <v>0.77430555555555558</v>
      </c>
      <c r="N10" s="163">
        <v>10</v>
      </c>
    </row>
    <row r="11" spans="1:15" ht="20.25" x14ac:dyDescent="0.2">
      <c r="A11" s="722"/>
      <c r="B11" s="839" t="s">
        <v>506</v>
      </c>
      <c r="C11" s="571"/>
      <c r="E11" s="30"/>
      <c r="F11" s="155"/>
      <c r="G11" s="9">
        <f>G10+1</f>
        <v>3</v>
      </c>
      <c r="H11" s="19" t="s">
        <v>220</v>
      </c>
      <c r="I11" s="25" t="s">
        <v>117</v>
      </c>
      <c r="J11" s="156" t="s">
        <v>215</v>
      </c>
      <c r="K11" s="19" t="s">
        <v>225</v>
      </c>
      <c r="L11" s="150"/>
      <c r="M11" s="164">
        <f>M10+TIME(0,N10,0)</f>
        <v>0.78125</v>
      </c>
      <c r="N11" s="159">
        <v>80</v>
      </c>
    </row>
    <row r="12" spans="1:15" ht="20.25" x14ac:dyDescent="0.2">
      <c r="A12" s="57"/>
      <c r="B12" s="840" t="s">
        <v>507</v>
      </c>
      <c r="C12" s="58"/>
      <c r="E12" s="151"/>
      <c r="F12" s="160"/>
      <c r="G12" s="2">
        <f>G11+1</f>
        <v>4</v>
      </c>
      <c r="H12" s="2" t="s">
        <v>220</v>
      </c>
      <c r="I12" s="24" t="s">
        <v>348</v>
      </c>
      <c r="J12" s="7" t="s">
        <v>215</v>
      </c>
      <c r="K12" s="2" t="s">
        <v>271</v>
      </c>
      <c r="L12" s="152"/>
      <c r="M12" s="162">
        <f>M11+TIME(0,N11,0)</f>
        <v>0.83680555555555558</v>
      </c>
      <c r="N12" s="163">
        <v>15</v>
      </c>
    </row>
    <row r="13" spans="1:15" ht="20.25" x14ac:dyDescent="0.2">
      <c r="A13" s="722"/>
      <c r="B13" s="841" t="s">
        <v>197</v>
      </c>
      <c r="C13" s="571"/>
      <c r="E13" s="30"/>
      <c r="F13" s="155"/>
      <c r="G13" s="19">
        <f>G12+1</f>
        <v>5</v>
      </c>
      <c r="H13" s="19" t="s">
        <v>220</v>
      </c>
      <c r="I13" s="25" t="s">
        <v>341</v>
      </c>
      <c r="J13" s="156" t="s">
        <v>215</v>
      </c>
      <c r="K13" s="19" t="s">
        <v>335</v>
      </c>
      <c r="L13" s="150"/>
      <c r="M13" s="164">
        <f>M12+TIME(0,N12,0)</f>
        <v>0.84722222222222221</v>
      </c>
      <c r="N13" s="159">
        <v>10</v>
      </c>
    </row>
    <row r="14" spans="1:15" ht="20.25" x14ac:dyDescent="0.2">
      <c r="A14" s="57"/>
      <c r="B14" s="842" t="s">
        <v>307</v>
      </c>
      <c r="C14" s="571"/>
      <c r="E14" s="151"/>
      <c r="F14" s="160"/>
      <c r="G14" s="2">
        <f>G13+1</f>
        <v>6</v>
      </c>
      <c r="H14" s="2" t="s">
        <v>219</v>
      </c>
      <c r="I14" s="24" t="s">
        <v>218</v>
      </c>
      <c r="J14" s="7" t="s">
        <v>215</v>
      </c>
      <c r="K14" s="2" t="s">
        <v>335</v>
      </c>
      <c r="L14" s="152"/>
      <c r="M14" s="162">
        <f>M13+TIME(0,N13,0)</f>
        <v>0.85416666666666663</v>
      </c>
      <c r="N14" s="163" t="s">
        <v>214</v>
      </c>
    </row>
    <row r="15" spans="1:15" ht="15.75" x14ac:dyDescent="0.2">
      <c r="A15" s="57"/>
      <c r="B15" s="577" t="s">
        <v>343</v>
      </c>
      <c r="C15" s="571"/>
    </row>
    <row r="16" spans="1:15" ht="15.75" x14ac:dyDescent="0.2">
      <c r="A16" s="57"/>
      <c r="B16" s="578" t="s">
        <v>425</v>
      </c>
      <c r="C16" s="579"/>
    </row>
    <row r="17" spans="1:14" ht="18" x14ac:dyDescent="0.25">
      <c r="A17" s="57"/>
      <c r="B17" s="59"/>
      <c r="C17" s="520"/>
      <c r="E17" s="1664" t="s">
        <v>643</v>
      </c>
      <c r="F17" s="1712"/>
      <c r="G17" s="1712"/>
      <c r="H17" s="1712"/>
      <c r="I17" s="1712"/>
      <c r="J17" s="1712"/>
      <c r="K17" s="1712"/>
      <c r="L17" s="1712"/>
      <c r="M17" s="1712"/>
      <c r="N17" s="1712"/>
    </row>
    <row r="18" spans="1:14" ht="20.25" x14ac:dyDescent="0.2">
      <c r="A18" s="57"/>
      <c r="B18" s="59"/>
      <c r="C18" s="58"/>
      <c r="E18" s="151"/>
      <c r="F18" s="21"/>
      <c r="G18" s="21"/>
      <c r="H18" s="21"/>
      <c r="I18" s="21"/>
      <c r="J18" s="21"/>
      <c r="K18" s="21"/>
      <c r="L18" s="152"/>
      <c r="M18" s="153" t="s">
        <v>283</v>
      </c>
      <c r="N18" s="154" t="s">
        <v>126</v>
      </c>
    </row>
    <row r="19" spans="1:14" ht="20.25" x14ac:dyDescent="0.2">
      <c r="A19" s="722"/>
      <c r="B19" s="1325" t="s">
        <v>508</v>
      </c>
      <c r="C19" s="571"/>
      <c r="E19" s="30"/>
      <c r="F19" s="155"/>
      <c r="G19" s="20">
        <v>1</v>
      </c>
      <c r="H19" s="25"/>
      <c r="I19" s="25" t="s">
        <v>148</v>
      </c>
      <c r="J19" s="156" t="s">
        <v>215</v>
      </c>
      <c r="K19" s="19" t="s">
        <v>335</v>
      </c>
      <c r="L19" s="157"/>
      <c r="M19" s="158">
        <f>TIME(19,30,0)</f>
        <v>0.8125</v>
      </c>
      <c r="N19" s="159">
        <v>5</v>
      </c>
    </row>
    <row r="20" spans="1:14" ht="20.25" x14ac:dyDescent="0.2">
      <c r="A20" s="57"/>
      <c r="B20" s="840" t="s">
        <v>509</v>
      </c>
      <c r="C20" s="58"/>
      <c r="E20" s="151"/>
      <c r="F20" s="160"/>
      <c r="G20" s="2">
        <f>G19+1</f>
        <v>2</v>
      </c>
      <c r="H20" s="2" t="s">
        <v>220</v>
      </c>
      <c r="I20" s="161" t="s">
        <v>85</v>
      </c>
      <c r="J20" s="7" t="s">
        <v>215</v>
      </c>
      <c r="K20" s="2" t="s">
        <v>335</v>
      </c>
      <c r="L20" s="152"/>
      <c r="M20" s="162">
        <f>M19+TIME(0,N19,0)</f>
        <v>0.81597222222222221</v>
      </c>
      <c r="N20" s="163">
        <v>20</v>
      </c>
    </row>
    <row r="21" spans="1:14" ht="20.25" x14ac:dyDescent="0.2">
      <c r="A21" s="722"/>
      <c r="B21" s="1326" t="s">
        <v>303</v>
      </c>
      <c r="C21" s="571"/>
      <c r="E21" s="30"/>
      <c r="F21" s="155"/>
      <c r="G21" s="9">
        <f>G20+1</f>
        <v>3</v>
      </c>
      <c r="H21" s="19" t="s">
        <v>220</v>
      </c>
      <c r="I21" s="25" t="s">
        <v>91</v>
      </c>
      <c r="J21" s="156" t="s">
        <v>215</v>
      </c>
      <c r="K21" s="19" t="s">
        <v>225</v>
      </c>
      <c r="L21" s="150"/>
      <c r="M21" s="164">
        <f>M20+TIME(0,N20,0)</f>
        <v>0.82986111111111105</v>
      </c>
      <c r="N21" s="159">
        <v>20</v>
      </c>
    </row>
    <row r="22" spans="1:14" ht="20.25" x14ac:dyDescent="0.25">
      <c r="A22" s="57"/>
      <c r="B22" s="1327" t="s">
        <v>342</v>
      </c>
      <c r="C22" s="571"/>
      <c r="E22" s="151"/>
      <c r="F22" s="160"/>
      <c r="G22" s="2">
        <f>G21+1</f>
        <v>4</v>
      </c>
      <c r="H22" s="2" t="s">
        <v>220</v>
      </c>
      <c r="I22" s="24" t="s">
        <v>86</v>
      </c>
      <c r="J22" s="7" t="s">
        <v>215</v>
      </c>
      <c r="K22" s="2" t="s">
        <v>271</v>
      </c>
      <c r="L22" s="152"/>
      <c r="M22" s="162">
        <f>M21+TIME(0,N21,0)</f>
        <v>0.84374999999999989</v>
      </c>
      <c r="N22" s="163">
        <v>20</v>
      </c>
    </row>
    <row r="23" spans="1:14" ht="20.25" x14ac:dyDescent="0.25">
      <c r="A23" s="57"/>
      <c r="B23" s="1328" t="s">
        <v>360</v>
      </c>
      <c r="C23" s="571"/>
      <c r="E23" s="30"/>
      <c r="F23" s="155"/>
      <c r="G23" s="19">
        <f>G22+1</f>
        <v>5</v>
      </c>
      <c r="H23" s="19" t="s">
        <v>220</v>
      </c>
      <c r="I23" s="25" t="s">
        <v>84</v>
      </c>
      <c r="J23" s="156" t="s">
        <v>215</v>
      </c>
      <c r="K23" s="19" t="s">
        <v>335</v>
      </c>
      <c r="L23" s="150"/>
      <c r="M23" s="164">
        <f>M22+TIME(0,N22,0)</f>
        <v>0.85763888888888873</v>
      </c>
      <c r="N23" s="159">
        <v>25</v>
      </c>
    </row>
    <row r="24" spans="1:14" ht="20.25" x14ac:dyDescent="0.2">
      <c r="A24" s="57"/>
      <c r="B24" s="1329" t="s">
        <v>359</v>
      </c>
      <c r="C24" s="571"/>
      <c r="E24" s="151"/>
      <c r="F24" s="160"/>
      <c r="G24" s="2">
        <f>G23+1</f>
        <v>6</v>
      </c>
      <c r="H24" s="2" t="s">
        <v>99</v>
      </c>
      <c r="I24" s="24" t="s">
        <v>218</v>
      </c>
      <c r="J24" s="7" t="s">
        <v>215</v>
      </c>
      <c r="K24" s="2" t="s">
        <v>335</v>
      </c>
      <c r="L24" s="152"/>
      <c r="M24" s="162">
        <f>M23+TIME(0,N23,0)</f>
        <v>0.87499999999999989</v>
      </c>
      <c r="N24" s="163" t="s">
        <v>214</v>
      </c>
    </row>
    <row r="25" spans="1:14" ht="15.75" x14ac:dyDescent="0.2">
      <c r="A25" s="57"/>
      <c r="B25" s="1330" t="s">
        <v>427</v>
      </c>
      <c r="C25" s="571"/>
    </row>
    <row r="26" spans="1:14" ht="15.75" x14ac:dyDescent="0.25">
      <c r="A26" s="57"/>
      <c r="B26" s="1331" t="s">
        <v>428</v>
      </c>
      <c r="C26" s="571"/>
    </row>
    <row r="27" spans="1:14" ht="15.75" x14ac:dyDescent="0.2">
      <c r="A27" s="57"/>
      <c r="B27" s="1332" t="s">
        <v>38</v>
      </c>
      <c r="C27" s="571"/>
    </row>
    <row r="28" spans="1:14" ht="18" x14ac:dyDescent="0.2">
      <c r="A28" s="57"/>
      <c r="B28" s="1333" t="s">
        <v>32</v>
      </c>
      <c r="C28" s="571"/>
    </row>
    <row r="29" spans="1:14" x14ac:dyDescent="0.2">
      <c r="A29" s="57"/>
      <c r="B29" s="59"/>
      <c r="C29" s="58"/>
    </row>
    <row r="30" spans="1:14" x14ac:dyDescent="0.2">
      <c r="A30" s="57"/>
      <c r="B30" s="59"/>
      <c r="C30" s="58"/>
    </row>
    <row r="31" spans="1:14" ht="15.75" x14ac:dyDescent="0.2">
      <c r="A31" s="57"/>
      <c r="B31" s="839" t="s">
        <v>510</v>
      </c>
      <c r="C31" s="58"/>
    </row>
    <row r="32" spans="1:14" ht="15.75" x14ac:dyDescent="0.2">
      <c r="A32" s="57"/>
      <c r="B32" s="840" t="s">
        <v>511</v>
      </c>
      <c r="C32" s="58"/>
    </row>
    <row r="33" spans="1:3" ht="15.75" x14ac:dyDescent="0.2">
      <c r="A33" s="722"/>
      <c r="B33" s="1098" t="s">
        <v>512</v>
      </c>
      <c r="C33" s="571"/>
    </row>
    <row r="34" spans="1:3" ht="18" x14ac:dyDescent="0.2">
      <c r="A34" s="57"/>
      <c r="B34" s="1097" t="s">
        <v>513</v>
      </c>
      <c r="C34" s="58"/>
    </row>
    <row r="35" spans="1:3" ht="15.75" x14ac:dyDescent="0.2">
      <c r="A35" s="57"/>
      <c r="B35" s="59"/>
      <c r="C35" s="571"/>
    </row>
    <row r="36" spans="1:3" ht="15.75" x14ac:dyDescent="0.2">
      <c r="A36" s="57"/>
      <c r="B36" s="59"/>
      <c r="C36" s="571"/>
    </row>
    <row r="37" spans="1:3" x14ac:dyDescent="0.2">
      <c r="A37" s="59"/>
      <c r="B37" s="59"/>
      <c r="C37" s="59"/>
    </row>
    <row r="38" spans="1:3" x14ac:dyDescent="0.2">
      <c r="A38" s="59"/>
      <c r="B38" s="1364" t="s">
        <v>640</v>
      </c>
      <c r="C38" s="59"/>
    </row>
    <row r="39" spans="1:3" x14ac:dyDescent="0.2">
      <c r="A39" s="59"/>
      <c r="B39" s="1365"/>
      <c r="C39" s="59"/>
    </row>
    <row r="40" spans="1:3" ht="18" x14ac:dyDescent="0.2">
      <c r="A40" s="59"/>
      <c r="B40" s="1151" t="s">
        <v>620</v>
      </c>
      <c r="C40" s="59"/>
    </row>
    <row r="41" spans="1:3" ht="15.75" x14ac:dyDescent="0.2">
      <c r="A41" s="57"/>
      <c r="B41" s="843" t="s">
        <v>447</v>
      </c>
      <c r="C41" s="58"/>
    </row>
    <row r="42" spans="1:3" ht="13.5" thickBot="1" x14ac:dyDescent="0.25">
      <c r="A42" s="57"/>
      <c r="B42" s="59"/>
      <c r="C42" s="58"/>
    </row>
    <row r="43" spans="1:3" ht="15" x14ac:dyDescent="0.2">
      <c r="A43" s="57"/>
      <c r="B43" s="703" t="s">
        <v>365</v>
      </c>
      <c r="C43" s="580"/>
    </row>
    <row r="44" spans="1:3" ht="15" x14ac:dyDescent="0.2">
      <c r="A44" s="57"/>
      <c r="B44" s="704" t="s">
        <v>315</v>
      </c>
      <c r="C44" s="580"/>
    </row>
    <row r="45" spans="1:3" ht="14.25" x14ac:dyDescent="0.2">
      <c r="A45" s="57"/>
      <c r="B45" s="581" t="s">
        <v>293</v>
      </c>
      <c r="C45" s="580"/>
    </row>
    <row r="46" spans="1:3" ht="14.25" x14ac:dyDescent="0.2">
      <c r="A46" s="57"/>
      <c r="B46" s="582" t="s">
        <v>143</v>
      </c>
      <c r="C46" s="580"/>
    </row>
    <row r="47" spans="1:3" ht="14.25" x14ac:dyDescent="0.2">
      <c r="A47" s="57"/>
      <c r="B47" s="583" t="s">
        <v>144</v>
      </c>
      <c r="C47" s="580"/>
    </row>
    <row r="48" spans="1:3"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2" customWidth="1"/>
    <col min="2" max="2" width="13.5703125" style="832" customWidth="1"/>
    <col min="3" max="3" width="1.42578125" style="832" customWidth="1"/>
  </cols>
  <sheetData>
    <row r="1" spans="1:3" ht="15" customHeight="1" x14ac:dyDescent="0.2">
      <c r="A1" s="1148"/>
      <c r="B1" s="1149" t="s">
        <v>639</v>
      </c>
      <c r="C1" s="1150"/>
    </row>
    <row r="2" spans="1:3" ht="15" customHeight="1" thickBot="1" x14ac:dyDescent="0.25">
      <c r="A2" s="722"/>
      <c r="B2" s="635"/>
      <c r="C2" s="58"/>
    </row>
    <row r="3" spans="1:3" ht="15" customHeight="1" thickBot="1" x14ac:dyDescent="0.25">
      <c r="A3" s="722"/>
      <c r="B3" s="391" t="s">
        <v>87</v>
      </c>
      <c r="C3" s="58"/>
    </row>
    <row r="4" spans="1:3" ht="15" customHeight="1" x14ac:dyDescent="0.2">
      <c r="A4" s="722"/>
      <c r="B4" s="1359" t="str">
        <f>Title!$B$4</f>
        <v>R4</v>
      </c>
      <c r="C4" s="58"/>
    </row>
    <row r="5" spans="1:3" ht="15" customHeight="1" x14ac:dyDescent="0.2">
      <c r="A5" s="722"/>
      <c r="B5" s="1360"/>
      <c r="C5" s="58"/>
    </row>
    <row r="6" spans="1:3" ht="15" customHeight="1" thickBot="1" x14ac:dyDescent="0.25">
      <c r="A6" s="722"/>
      <c r="B6" s="1361"/>
      <c r="C6" s="58"/>
    </row>
    <row r="7" spans="1:3" ht="15" customHeight="1" thickBot="1" x14ac:dyDescent="0.25">
      <c r="A7" s="722"/>
      <c r="B7" s="59"/>
      <c r="C7" s="636"/>
    </row>
    <row r="8" spans="1:3" ht="15" customHeight="1" x14ac:dyDescent="0.2">
      <c r="A8" s="722"/>
      <c r="B8" s="570" t="s">
        <v>142</v>
      </c>
      <c r="C8" s="571"/>
    </row>
    <row r="9" spans="1:3" ht="15" customHeight="1" x14ac:dyDescent="0.2">
      <c r="A9" s="722"/>
      <c r="B9" s="836" t="s">
        <v>171</v>
      </c>
      <c r="C9" s="571"/>
    </row>
    <row r="10" spans="1:3" ht="15" customHeight="1" x14ac:dyDescent="0.2">
      <c r="A10" s="722"/>
      <c r="B10" s="837"/>
      <c r="C10" s="838"/>
    </row>
    <row r="11" spans="1:3" ht="15" customHeight="1" x14ac:dyDescent="0.2">
      <c r="A11" s="722"/>
      <c r="B11" s="839" t="s">
        <v>506</v>
      </c>
      <c r="C11" s="571"/>
    </row>
    <row r="12" spans="1:3" ht="15" customHeight="1" x14ac:dyDescent="0.2">
      <c r="A12" s="57"/>
      <c r="B12" s="840" t="s">
        <v>507</v>
      </c>
      <c r="C12" s="58"/>
    </row>
    <row r="13" spans="1:3" ht="15" customHeight="1" x14ac:dyDescent="0.2">
      <c r="A13" s="722"/>
      <c r="B13" s="841" t="s">
        <v>197</v>
      </c>
      <c r="C13" s="571"/>
    </row>
    <row r="14" spans="1:3" ht="15" customHeight="1" x14ac:dyDescent="0.2">
      <c r="A14" s="57"/>
      <c r="B14" s="842" t="s">
        <v>307</v>
      </c>
      <c r="C14" s="571"/>
    </row>
    <row r="15" spans="1:3" ht="15" customHeight="1" x14ac:dyDescent="0.2">
      <c r="A15" s="57"/>
      <c r="B15" s="577" t="s">
        <v>343</v>
      </c>
      <c r="C15" s="571"/>
    </row>
    <row r="16" spans="1:3" ht="15" customHeight="1" x14ac:dyDescent="0.2">
      <c r="A16" s="57"/>
      <c r="B16" s="578" t="s">
        <v>425</v>
      </c>
      <c r="C16" s="579"/>
    </row>
    <row r="17" spans="1:3" ht="15" customHeight="1" x14ac:dyDescent="0.2">
      <c r="A17" s="57"/>
      <c r="B17" s="59"/>
      <c r="C17" s="520"/>
    </row>
    <row r="18" spans="1:3" ht="15" customHeight="1" x14ac:dyDescent="0.2">
      <c r="A18" s="57"/>
      <c r="B18" s="59"/>
      <c r="C18" s="58"/>
    </row>
    <row r="19" spans="1:3" ht="15" customHeight="1" x14ac:dyDescent="0.2">
      <c r="A19" s="722"/>
      <c r="B19" s="1325" t="s">
        <v>508</v>
      </c>
      <c r="C19" s="571"/>
    </row>
    <row r="20" spans="1:3" ht="15" customHeight="1" x14ac:dyDescent="0.2">
      <c r="A20" s="57"/>
      <c r="B20" s="840" t="s">
        <v>509</v>
      </c>
      <c r="C20" s="58"/>
    </row>
    <row r="21" spans="1:3" ht="15" customHeight="1" x14ac:dyDescent="0.2">
      <c r="A21" s="722"/>
      <c r="B21" s="1326" t="s">
        <v>303</v>
      </c>
      <c r="C21" s="571"/>
    </row>
    <row r="22" spans="1:3" ht="15" customHeight="1" x14ac:dyDescent="0.25">
      <c r="A22" s="57"/>
      <c r="B22" s="1327" t="s">
        <v>342</v>
      </c>
      <c r="C22" s="571"/>
    </row>
    <row r="23" spans="1:3" ht="15" customHeight="1" x14ac:dyDescent="0.25">
      <c r="A23" s="57"/>
      <c r="B23" s="1328" t="s">
        <v>360</v>
      </c>
      <c r="C23" s="571"/>
    </row>
    <row r="24" spans="1:3" ht="15" customHeight="1" x14ac:dyDescent="0.2">
      <c r="A24" s="57"/>
      <c r="B24" s="1329" t="s">
        <v>359</v>
      </c>
      <c r="C24" s="571"/>
    </row>
    <row r="25" spans="1:3" ht="15" customHeight="1" x14ac:dyDescent="0.2">
      <c r="A25" s="57"/>
      <c r="B25" s="1330" t="s">
        <v>427</v>
      </c>
      <c r="C25" s="571"/>
    </row>
    <row r="26" spans="1:3" ht="15" customHeight="1" x14ac:dyDescent="0.25">
      <c r="A26" s="57"/>
      <c r="B26" s="1331" t="s">
        <v>428</v>
      </c>
      <c r="C26" s="571"/>
    </row>
    <row r="27" spans="1:3" ht="15" customHeight="1" x14ac:dyDescent="0.2">
      <c r="A27" s="57"/>
      <c r="B27" s="1332" t="s">
        <v>38</v>
      </c>
      <c r="C27" s="571"/>
    </row>
    <row r="28" spans="1:3" ht="15" customHeight="1" x14ac:dyDescent="0.2">
      <c r="A28" s="57"/>
      <c r="B28" s="1333" t="s">
        <v>32</v>
      </c>
      <c r="C28" s="571"/>
    </row>
    <row r="29" spans="1:3" ht="15" customHeight="1" x14ac:dyDescent="0.2">
      <c r="A29" s="57"/>
      <c r="B29" s="59"/>
      <c r="C29" s="58"/>
    </row>
    <row r="30" spans="1:3" ht="15" customHeight="1" x14ac:dyDescent="0.2">
      <c r="A30" s="57"/>
      <c r="B30" s="59"/>
      <c r="C30" s="58"/>
    </row>
    <row r="31" spans="1:3" ht="15" customHeight="1" x14ac:dyDescent="0.2">
      <c r="A31" s="57"/>
      <c r="B31" s="839" t="s">
        <v>510</v>
      </c>
      <c r="C31" s="58"/>
    </row>
    <row r="32" spans="1:3" ht="15" customHeight="1" x14ac:dyDescent="0.2">
      <c r="A32" s="57"/>
      <c r="B32" s="840" t="s">
        <v>511</v>
      </c>
      <c r="C32" s="58"/>
    </row>
    <row r="33" spans="1:3" ht="15" customHeight="1" x14ac:dyDescent="0.2">
      <c r="A33" s="722"/>
      <c r="B33" s="1098" t="s">
        <v>512</v>
      </c>
      <c r="C33" s="571"/>
    </row>
    <row r="34" spans="1:3" ht="15" customHeight="1" x14ac:dyDescent="0.2">
      <c r="A34" s="57"/>
      <c r="B34" s="1097" t="s">
        <v>513</v>
      </c>
      <c r="C34" s="58"/>
    </row>
    <row r="35" spans="1:3" ht="15" customHeight="1" x14ac:dyDescent="0.2">
      <c r="A35" s="57"/>
      <c r="B35" s="59"/>
      <c r="C35" s="571"/>
    </row>
    <row r="36" spans="1:3" ht="15" customHeight="1" x14ac:dyDescent="0.2">
      <c r="A36" s="57"/>
      <c r="B36" s="59"/>
      <c r="C36" s="571"/>
    </row>
    <row r="37" spans="1:3" s="1109" customFormat="1" ht="15" customHeight="1" x14ac:dyDescent="0.2">
      <c r="A37" s="59"/>
      <c r="B37" s="59"/>
      <c r="C37" s="59"/>
    </row>
    <row r="38" spans="1:3" s="1109" customFormat="1" ht="15" customHeight="1" x14ac:dyDescent="0.2">
      <c r="A38" s="59"/>
      <c r="B38" s="1364" t="s">
        <v>640</v>
      </c>
      <c r="C38" s="59"/>
    </row>
    <row r="39" spans="1:3" s="1109" customFormat="1" ht="15" customHeight="1" x14ac:dyDescent="0.2">
      <c r="A39" s="59"/>
      <c r="B39" s="1365"/>
      <c r="C39" s="59"/>
    </row>
    <row r="40" spans="1:3" s="1109" customFormat="1" ht="15" customHeight="1" x14ac:dyDescent="0.2">
      <c r="A40" s="59"/>
      <c r="B40" s="1151" t="s">
        <v>620</v>
      </c>
      <c r="C40" s="59"/>
    </row>
    <row r="41" spans="1:3" ht="15" customHeight="1" x14ac:dyDescent="0.2">
      <c r="A41" s="57"/>
      <c r="B41" s="843" t="s">
        <v>447</v>
      </c>
      <c r="C41" s="58"/>
    </row>
    <row r="42" spans="1:3" ht="15" customHeight="1" thickBot="1" x14ac:dyDescent="0.25">
      <c r="A42" s="57"/>
      <c r="B42" s="59"/>
      <c r="C42" s="58"/>
    </row>
    <row r="43" spans="1:3" ht="15" customHeight="1" x14ac:dyDescent="0.2">
      <c r="A43" s="57"/>
      <c r="B43" s="703" t="s">
        <v>365</v>
      </c>
      <c r="C43" s="580"/>
    </row>
    <row r="44" spans="1:3" ht="15" customHeight="1" x14ac:dyDescent="0.2">
      <c r="A44" s="57"/>
      <c r="B44" s="704" t="s">
        <v>315</v>
      </c>
      <c r="C44" s="580"/>
    </row>
    <row r="45" spans="1:3" ht="15" customHeight="1" x14ac:dyDescent="0.2">
      <c r="A45" s="57"/>
      <c r="B45" s="581" t="s">
        <v>293</v>
      </c>
      <c r="C45" s="580"/>
    </row>
    <row r="46" spans="1:3" ht="15" customHeight="1" x14ac:dyDescent="0.2">
      <c r="A46" s="57"/>
      <c r="B46" s="582" t="s">
        <v>143</v>
      </c>
      <c r="C46" s="580"/>
    </row>
    <row r="47" spans="1:3" ht="15" customHeight="1" x14ac:dyDescent="0.2">
      <c r="A47" s="57"/>
      <c r="B47" s="583" t="s">
        <v>144</v>
      </c>
      <c r="C47" s="580"/>
    </row>
    <row r="48" spans="1:3" ht="15" customHeight="1" x14ac:dyDescent="0.2">
      <c r="A48" s="57"/>
      <c r="B48" s="584" t="s">
        <v>141</v>
      </c>
      <c r="C48" s="580"/>
    </row>
    <row r="49" spans="1:3" ht="15" customHeight="1"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3"/>
      <c r="B1" s="834" t="s">
        <v>514</v>
      </c>
      <c r="C1" s="835"/>
      <c r="D1" s="63"/>
    </row>
    <row r="2" spans="1:9" ht="15.75" customHeight="1" thickBot="1" x14ac:dyDescent="0.3">
      <c r="A2" s="722"/>
      <c r="B2" s="894"/>
      <c r="E2" s="60" t="s">
        <v>242</v>
      </c>
    </row>
    <row r="3" spans="1:9" ht="15.75" customHeight="1" thickBot="1" x14ac:dyDescent="0.3">
      <c r="A3" s="722"/>
      <c r="B3" s="391" t="s">
        <v>87</v>
      </c>
      <c r="E3" s="60"/>
    </row>
    <row r="4" spans="1:9" ht="15.75" customHeight="1" x14ac:dyDescent="0.2">
      <c r="A4" s="722"/>
      <c r="B4" s="1359" t="str">
        <f>Title!$B$4</f>
        <v>R4</v>
      </c>
      <c r="F4" s="1735" t="s">
        <v>286</v>
      </c>
      <c r="G4" s="1735"/>
      <c r="H4" s="1735"/>
      <c r="I4" s="1735"/>
    </row>
    <row r="5" spans="1:9" ht="15.75" customHeight="1" x14ac:dyDescent="0.2">
      <c r="A5" s="722"/>
      <c r="B5" s="1360"/>
      <c r="F5" s="1735"/>
      <c r="G5" s="1735"/>
      <c r="H5" s="1735"/>
      <c r="I5" s="1735"/>
    </row>
    <row r="6" spans="1:9" ht="15.75" customHeight="1" thickBot="1" x14ac:dyDescent="0.25">
      <c r="A6" s="722"/>
      <c r="B6" s="1361"/>
      <c r="F6" s="1732"/>
      <c r="G6" s="1732"/>
      <c r="H6" s="1732"/>
      <c r="I6" s="1732"/>
    </row>
    <row r="7" spans="1:9" ht="15.75" customHeight="1" thickBot="1" x14ac:dyDescent="0.25">
      <c r="A7" s="722"/>
      <c r="C7" s="636"/>
      <c r="D7" s="65"/>
      <c r="F7" s="1737" t="s">
        <v>136</v>
      </c>
      <c r="G7" s="1737"/>
      <c r="H7" s="69"/>
      <c r="I7" s="1736" t="s">
        <v>135</v>
      </c>
    </row>
    <row r="8" spans="1:9" ht="15.75" customHeight="1" x14ac:dyDescent="0.2">
      <c r="A8" s="722"/>
      <c r="B8" s="570" t="s">
        <v>142</v>
      </c>
      <c r="C8" s="571"/>
      <c r="F8" s="1737"/>
      <c r="G8" s="1737"/>
      <c r="H8" s="69"/>
      <c r="I8" s="1736"/>
    </row>
    <row r="9" spans="1:9" ht="15.75" customHeight="1" x14ac:dyDescent="0.25">
      <c r="A9" s="722"/>
      <c r="B9" s="836" t="s">
        <v>171</v>
      </c>
      <c r="C9" s="571"/>
      <c r="F9" s="1734" t="s">
        <v>297</v>
      </c>
      <c r="G9" s="1734"/>
      <c r="H9" s="70"/>
      <c r="I9" s="79" t="s">
        <v>137</v>
      </c>
    </row>
    <row r="10" spans="1:9" ht="15.75" customHeight="1" x14ac:dyDescent="0.2">
      <c r="A10" s="722"/>
      <c r="B10" s="837"/>
      <c r="C10" s="838"/>
      <c r="F10" s="1732"/>
      <c r="G10" s="1732"/>
      <c r="H10" s="1732"/>
      <c r="I10" s="1732"/>
    </row>
    <row r="11" spans="1:9" ht="15.75" customHeight="1" x14ac:dyDescent="0.2">
      <c r="A11" s="722"/>
      <c r="B11" s="839" t="s">
        <v>506</v>
      </c>
      <c r="C11" s="571"/>
      <c r="F11" s="1740" t="s">
        <v>138</v>
      </c>
      <c r="G11" s="1740"/>
      <c r="H11" s="1740"/>
      <c r="I11" s="1740"/>
    </row>
    <row r="12" spans="1:9" ht="15.75" customHeight="1" x14ac:dyDescent="0.2">
      <c r="B12" s="840" t="s">
        <v>507</v>
      </c>
      <c r="F12" s="71"/>
      <c r="G12" s="71"/>
      <c r="H12" s="71"/>
      <c r="I12" s="71"/>
    </row>
    <row r="13" spans="1:9" ht="15.75" customHeight="1" x14ac:dyDescent="0.2">
      <c r="A13" s="722"/>
      <c r="B13" s="841" t="s">
        <v>197</v>
      </c>
      <c r="C13" s="571"/>
      <c r="F13" s="1738" t="s">
        <v>133</v>
      </c>
      <c r="G13" s="1739"/>
      <c r="H13" s="1739"/>
      <c r="I13" s="82" t="s">
        <v>254</v>
      </c>
    </row>
    <row r="14" spans="1:9" ht="15.75" customHeight="1" x14ac:dyDescent="0.2">
      <c r="B14" s="842" t="s">
        <v>307</v>
      </c>
      <c r="C14" s="571"/>
      <c r="F14" s="1733" t="s">
        <v>132</v>
      </c>
      <c r="G14" s="1733"/>
      <c r="H14" s="1733"/>
      <c r="I14" s="1733"/>
    </row>
    <row r="15" spans="1:9" ht="15.75" customHeight="1" x14ac:dyDescent="0.2">
      <c r="B15" s="577" t="s">
        <v>343</v>
      </c>
      <c r="C15" s="571"/>
      <c r="F15" s="80"/>
      <c r="G15" s="80"/>
      <c r="H15" s="80"/>
      <c r="I15" s="80"/>
    </row>
    <row r="16" spans="1:9" ht="15.75" customHeight="1" x14ac:dyDescent="0.2">
      <c r="B16" s="578" t="s">
        <v>425</v>
      </c>
      <c r="C16" s="579"/>
      <c r="F16" s="1715" t="s">
        <v>299</v>
      </c>
      <c r="G16" s="1715" t="s">
        <v>298</v>
      </c>
      <c r="H16" s="1716" t="s">
        <v>349</v>
      </c>
      <c r="I16" s="1717"/>
    </row>
    <row r="17" spans="1:9" ht="15.75" customHeight="1" x14ac:dyDescent="0.2">
      <c r="B17" s="843" t="s">
        <v>447</v>
      </c>
      <c r="C17" s="520"/>
      <c r="F17" s="1715"/>
      <c r="G17" s="1715"/>
      <c r="H17" s="1718"/>
      <c r="I17" s="1719"/>
    </row>
    <row r="18" spans="1:9" ht="15.75" customHeight="1" x14ac:dyDescent="0.2">
      <c r="F18" s="1715"/>
      <c r="G18" s="1715"/>
      <c r="H18" s="1718"/>
      <c r="I18" s="1719"/>
    </row>
    <row r="19" spans="1:9" ht="15.75" customHeight="1" x14ac:dyDescent="0.2">
      <c r="A19" s="722"/>
      <c r="B19" s="839" t="s">
        <v>508</v>
      </c>
      <c r="C19" s="571"/>
      <c r="F19" s="1715"/>
      <c r="G19" s="1715"/>
      <c r="H19" s="1720"/>
      <c r="I19" s="1721"/>
    </row>
    <row r="20" spans="1:9" ht="15.75" customHeight="1" x14ac:dyDescent="0.2">
      <c r="B20" s="840" t="s">
        <v>509</v>
      </c>
      <c r="F20" s="104" t="s">
        <v>304</v>
      </c>
      <c r="G20" s="167" t="s">
        <v>300</v>
      </c>
      <c r="H20" s="1724" t="s">
        <v>350</v>
      </c>
      <c r="I20" s="1725"/>
    </row>
    <row r="21" spans="1:9" ht="15.75" customHeight="1" x14ac:dyDescent="0.2">
      <c r="A21" s="722"/>
      <c r="B21" s="572" t="s">
        <v>303</v>
      </c>
      <c r="C21" s="571"/>
      <c r="F21" s="81" t="s">
        <v>301</v>
      </c>
      <c r="G21" s="167" t="s">
        <v>302</v>
      </c>
      <c r="H21" s="1726"/>
      <c r="I21" s="1727"/>
    </row>
    <row r="22" spans="1:9" ht="15.75" customHeight="1" x14ac:dyDescent="0.25">
      <c r="B22" s="573" t="s">
        <v>342</v>
      </c>
      <c r="C22" s="571"/>
      <c r="F22" s="81" t="s">
        <v>305</v>
      </c>
      <c r="G22" s="168" t="s">
        <v>306</v>
      </c>
      <c r="H22" s="1726"/>
      <c r="I22" s="1727"/>
    </row>
    <row r="23" spans="1:9" ht="15.75" customHeight="1" x14ac:dyDescent="0.25">
      <c r="B23" s="844" t="s">
        <v>360</v>
      </c>
      <c r="C23" s="571"/>
      <c r="F23" s="81" t="s">
        <v>363</v>
      </c>
      <c r="G23" s="168" t="s">
        <v>361</v>
      </c>
      <c r="H23" s="1726"/>
      <c r="I23" s="1727"/>
    </row>
    <row r="24" spans="1:9" ht="15.75" customHeight="1" x14ac:dyDescent="0.25">
      <c r="B24" s="574" t="s">
        <v>359</v>
      </c>
      <c r="C24" s="571"/>
      <c r="F24" s="81" t="s">
        <v>364</v>
      </c>
      <c r="G24" s="168" t="s">
        <v>362</v>
      </c>
      <c r="H24" s="1726"/>
      <c r="I24" s="1727"/>
    </row>
    <row r="25" spans="1:9" ht="15.75" customHeight="1" x14ac:dyDescent="0.25">
      <c r="B25" s="575" t="s">
        <v>427</v>
      </c>
      <c r="C25" s="571"/>
      <c r="F25" s="81" t="s">
        <v>96</v>
      </c>
      <c r="G25" s="168" t="s">
        <v>448</v>
      </c>
      <c r="H25" s="1726"/>
      <c r="I25" s="1727"/>
    </row>
    <row r="26" spans="1:9" ht="15.75" customHeight="1" x14ac:dyDescent="0.25">
      <c r="B26" s="576" t="s">
        <v>428</v>
      </c>
      <c r="C26" s="571"/>
      <c r="F26" s="81" t="s">
        <v>97</v>
      </c>
      <c r="G26" s="168" t="s">
        <v>88</v>
      </c>
      <c r="H26" s="1726"/>
      <c r="I26" s="1727"/>
    </row>
    <row r="27" spans="1:9" ht="13.5" customHeight="1" x14ac:dyDescent="0.2">
      <c r="B27" s="645" t="s">
        <v>38</v>
      </c>
      <c r="C27" s="571"/>
      <c r="F27" s="81" t="s">
        <v>36</v>
      </c>
      <c r="G27" s="168" t="s">
        <v>37</v>
      </c>
      <c r="H27" s="1728"/>
      <c r="I27" s="1729"/>
    </row>
    <row r="28" spans="1:9" ht="15.75" customHeight="1" x14ac:dyDescent="0.2">
      <c r="B28" s="845" t="s">
        <v>32</v>
      </c>
      <c r="C28" s="571"/>
      <c r="F28" s="81" t="s">
        <v>27</v>
      </c>
      <c r="G28" s="168" t="s">
        <v>26</v>
      </c>
      <c r="H28" s="166"/>
      <c r="I28" s="166"/>
    </row>
    <row r="29" spans="1:9" ht="15.75" customHeight="1" x14ac:dyDescent="0.2">
      <c r="F29" s="1723" t="s">
        <v>353</v>
      </c>
      <c r="G29" s="1723"/>
      <c r="H29" s="1723"/>
      <c r="I29" s="1723"/>
    </row>
    <row r="30" spans="1:9" ht="15.75" customHeight="1" x14ac:dyDescent="0.2">
      <c r="F30" s="1714"/>
      <c r="G30" s="1714"/>
      <c r="H30" s="1714"/>
      <c r="I30" s="1714"/>
    </row>
    <row r="31" spans="1:9" ht="15.75" customHeight="1" x14ac:dyDescent="0.2">
      <c r="F31" s="1714"/>
      <c r="G31" s="1714"/>
      <c r="H31" s="1714"/>
      <c r="I31" s="1714"/>
    </row>
    <row r="32" spans="1:9" ht="15.75" customHeight="1" x14ac:dyDescent="0.2">
      <c r="F32" s="1730" t="s">
        <v>354</v>
      </c>
      <c r="G32" s="1730"/>
      <c r="H32" s="1730"/>
      <c r="I32" s="1730"/>
    </row>
    <row r="33" spans="1:9" ht="15.75" customHeight="1" x14ac:dyDescent="0.2">
      <c r="A33" s="722"/>
      <c r="B33" s="839" t="s">
        <v>510</v>
      </c>
      <c r="C33" s="571"/>
      <c r="F33" s="1714" t="s">
        <v>123</v>
      </c>
      <c r="G33" s="1714"/>
      <c r="H33" s="1714"/>
      <c r="I33" s="1714"/>
    </row>
    <row r="34" spans="1:9" ht="15.75" customHeight="1" x14ac:dyDescent="0.2">
      <c r="B34" s="840" t="s">
        <v>511</v>
      </c>
      <c r="F34" s="1714"/>
      <c r="G34" s="1714"/>
      <c r="H34" s="1714"/>
      <c r="I34" s="1714"/>
    </row>
    <row r="35" spans="1:9" ht="15.75" customHeight="1" x14ac:dyDescent="0.2">
      <c r="B35" s="1098" t="s">
        <v>512</v>
      </c>
      <c r="C35" s="571"/>
      <c r="F35" s="1714" t="s">
        <v>192</v>
      </c>
      <c r="G35" s="1714"/>
      <c r="H35" s="1714"/>
      <c r="I35" s="1714"/>
    </row>
    <row r="36" spans="1:9" ht="15.75" customHeight="1" x14ac:dyDescent="0.2">
      <c r="B36" s="1097" t="s">
        <v>513</v>
      </c>
      <c r="C36" s="571"/>
      <c r="F36" s="1714"/>
      <c r="G36" s="1714"/>
      <c r="H36" s="1714"/>
      <c r="I36" s="1714"/>
    </row>
    <row r="37" spans="1:9" ht="15.75" customHeight="1" x14ac:dyDescent="0.2">
      <c r="F37" s="1714"/>
      <c r="G37" s="1714"/>
      <c r="H37" s="1714"/>
      <c r="I37" s="1714"/>
    </row>
    <row r="38" spans="1:9" ht="15.75" customHeight="1" thickBot="1" x14ac:dyDescent="0.25">
      <c r="F38" s="1714" t="s">
        <v>134</v>
      </c>
      <c r="G38" s="1714"/>
      <c r="H38" s="1714"/>
      <c r="I38" s="1714"/>
    </row>
    <row r="39" spans="1:9" ht="15.75" customHeight="1" x14ac:dyDescent="0.2">
      <c r="B39" s="703" t="s">
        <v>365</v>
      </c>
      <c r="C39" s="580"/>
      <c r="F39" s="1722" t="s">
        <v>124</v>
      </c>
      <c r="G39" s="1722"/>
      <c r="H39" s="1722"/>
      <c r="I39" s="1722"/>
    </row>
    <row r="40" spans="1:9" ht="15.75" customHeight="1" x14ac:dyDescent="0.2">
      <c r="B40" s="704" t="s">
        <v>315</v>
      </c>
      <c r="C40" s="580"/>
      <c r="F40" s="1714" t="s">
        <v>130</v>
      </c>
      <c r="G40" s="1714"/>
      <c r="H40" s="1714"/>
      <c r="I40" s="1714"/>
    </row>
    <row r="41" spans="1:9" ht="15.75" customHeight="1" x14ac:dyDescent="0.2">
      <c r="B41" s="581" t="s">
        <v>293</v>
      </c>
      <c r="C41" s="580"/>
      <c r="F41" s="1714"/>
      <c r="G41" s="1714"/>
      <c r="H41" s="1714"/>
      <c r="I41" s="1714"/>
    </row>
    <row r="42" spans="1:9" ht="15.75" customHeight="1" x14ac:dyDescent="0.2">
      <c r="B42" s="582" t="s">
        <v>143</v>
      </c>
      <c r="C42" s="580"/>
      <c r="F42" s="1714"/>
      <c r="G42" s="1714"/>
      <c r="H42" s="1714"/>
      <c r="I42" s="1714"/>
    </row>
    <row r="43" spans="1:9" ht="15.75" customHeight="1" x14ac:dyDescent="0.2">
      <c r="B43" s="583" t="s">
        <v>144</v>
      </c>
      <c r="C43" s="580"/>
      <c r="F43" s="1714" t="s">
        <v>127</v>
      </c>
      <c r="G43" s="1714"/>
      <c r="H43" s="1714"/>
      <c r="I43" s="1714"/>
    </row>
    <row r="44" spans="1:9" ht="15.75" customHeight="1" x14ac:dyDescent="0.2">
      <c r="B44" s="584" t="s">
        <v>141</v>
      </c>
      <c r="C44" s="580"/>
      <c r="F44" s="1714"/>
      <c r="G44" s="1714"/>
      <c r="H44" s="1714"/>
      <c r="I44" s="1714"/>
    </row>
    <row r="45" spans="1:9" ht="15.75" customHeight="1" x14ac:dyDescent="0.2">
      <c r="B45" s="585" t="s">
        <v>311</v>
      </c>
      <c r="C45" s="580"/>
      <c r="F45" s="1714"/>
      <c r="G45" s="1714"/>
      <c r="H45" s="1714"/>
      <c r="I45" s="1714"/>
    </row>
    <row r="46" spans="1:9" ht="15.75" customHeight="1" x14ac:dyDescent="0.2">
      <c r="B46" s="585" t="s">
        <v>312</v>
      </c>
      <c r="C46" s="580"/>
      <c r="F46" s="1714" t="s">
        <v>128</v>
      </c>
      <c r="G46" s="1714"/>
      <c r="H46" s="1714"/>
      <c r="I46" s="1714"/>
    </row>
    <row r="47" spans="1:9" ht="15.75" customHeight="1" x14ac:dyDescent="0.2">
      <c r="B47" s="585" t="s">
        <v>175</v>
      </c>
      <c r="C47" s="580"/>
      <c r="F47" s="1714"/>
      <c r="G47" s="1714"/>
      <c r="H47" s="1714"/>
      <c r="I47" s="1714"/>
    </row>
    <row r="48" spans="1:9" ht="15.75" customHeight="1" x14ac:dyDescent="0.2">
      <c r="B48" s="585" t="s">
        <v>317</v>
      </c>
      <c r="C48" s="580"/>
      <c r="F48" s="1714" t="s">
        <v>131</v>
      </c>
      <c r="G48" s="1714"/>
      <c r="H48" s="1714"/>
      <c r="I48" s="1714"/>
    </row>
    <row r="49" spans="1:9" ht="15.75" customHeight="1" x14ac:dyDescent="0.2">
      <c r="B49" s="585" t="s">
        <v>313</v>
      </c>
      <c r="C49" s="580"/>
      <c r="F49" s="1714"/>
      <c r="G49" s="1714"/>
      <c r="H49" s="1714"/>
      <c r="I49" s="1714"/>
    </row>
    <row r="50" spans="1:9" ht="15.75" customHeight="1" x14ac:dyDescent="0.2">
      <c r="B50" s="585" t="s">
        <v>174</v>
      </c>
      <c r="C50" s="580"/>
      <c r="F50" s="1714"/>
      <c r="G50" s="1714"/>
      <c r="H50" s="1714"/>
      <c r="I50" s="1714"/>
    </row>
    <row r="51" spans="1:9" ht="15.75" customHeight="1" x14ac:dyDescent="0.2">
      <c r="B51" s="585" t="s">
        <v>314</v>
      </c>
      <c r="C51" s="580"/>
      <c r="F51" s="1714"/>
      <c r="G51" s="1714"/>
      <c r="H51" s="1714"/>
      <c r="I51" s="1714"/>
    </row>
    <row r="52" spans="1:9" ht="15.75" customHeight="1" x14ac:dyDescent="0.2">
      <c r="B52" s="846" t="s">
        <v>145</v>
      </c>
      <c r="C52" s="580"/>
      <c r="F52" s="1714" t="s">
        <v>129</v>
      </c>
      <c r="G52" s="1714"/>
      <c r="H52" s="1714"/>
      <c r="I52" s="1714"/>
    </row>
    <row r="53" spans="1:9" ht="15.75" customHeight="1" x14ac:dyDescent="0.2">
      <c r="F53" s="1714"/>
      <c r="G53" s="1714"/>
      <c r="H53" s="1714"/>
      <c r="I53" s="1714"/>
    </row>
    <row r="54" spans="1:9" ht="15.75" customHeight="1" thickBot="1" x14ac:dyDescent="0.25">
      <c r="A54" s="723"/>
      <c r="B54" s="724" t="s">
        <v>514</v>
      </c>
      <c r="C54" s="725"/>
      <c r="F54" s="1731"/>
      <c r="G54" s="1731"/>
      <c r="H54" s="1731"/>
      <c r="I54" s="1731"/>
    </row>
    <row r="55" spans="1:9" ht="15.75" customHeight="1" x14ac:dyDescent="0.2">
      <c r="A55" s="832"/>
      <c r="B55" s="832"/>
      <c r="C55" s="832"/>
    </row>
    <row r="56" spans="1:9" ht="15.75" customHeight="1" x14ac:dyDescent="0.2">
      <c r="A56" s="832"/>
      <c r="B56" s="832"/>
      <c r="C56" s="832"/>
    </row>
    <row r="57" spans="1:9" ht="15.75" customHeight="1" x14ac:dyDescent="0.2">
      <c r="A57" s="832"/>
      <c r="B57" s="832"/>
      <c r="C57" s="832"/>
    </row>
    <row r="58" spans="1:9" ht="15.75" customHeight="1" x14ac:dyDescent="0.2">
      <c r="A58" s="832"/>
      <c r="B58" s="832"/>
      <c r="C58" s="832"/>
    </row>
    <row r="59" spans="1:9" ht="15.75" customHeight="1" x14ac:dyDescent="0.2">
      <c r="A59" s="832"/>
      <c r="B59" s="832"/>
      <c r="C59" s="832"/>
    </row>
    <row r="60" spans="1:9" ht="15.75" customHeight="1" x14ac:dyDescent="0.2">
      <c r="A60" s="832"/>
      <c r="B60" s="832"/>
      <c r="C60" s="832"/>
    </row>
    <row r="61" spans="1:9" ht="15.75" customHeight="1" x14ac:dyDescent="0.2">
      <c r="A61" s="832"/>
      <c r="B61" s="832"/>
      <c r="C61" s="832"/>
    </row>
    <row r="62" spans="1:9" ht="15.75" customHeight="1" x14ac:dyDescent="0.2">
      <c r="A62" s="832"/>
      <c r="B62" s="832"/>
      <c r="C62" s="832"/>
    </row>
    <row r="63" spans="1:9" ht="15.75" customHeight="1" x14ac:dyDescent="0.2">
      <c r="A63" s="832"/>
      <c r="B63" s="832"/>
      <c r="C63" s="832"/>
    </row>
    <row r="64" spans="1:9" ht="15.75" customHeight="1" x14ac:dyDescent="0.2">
      <c r="A64" s="832"/>
      <c r="B64" s="832"/>
      <c r="C64" s="832"/>
    </row>
    <row r="65" spans="1:3" ht="15.75" customHeight="1" x14ac:dyDescent="0.2">
      <c r="A65" s="832"/>
      <c r="B65" s="832"/>
      <c r="C65" s="832"/>
    </row>
    <row r="66" spans="1:3" ht="15.75" customHeight="1" x14ac:dyDescent="0.2">
      <c r="A66" s="832"/>
      <c r="B66" s="832"/>
      <c r="C66" s="832"/>
    </row>
    <row r="67" spans="1:3" ht="15.75" customHeight="1" x14ac:dyDescent="0.2">
      <c r="A67" s="832"/>
      <c r="B67" s="832"/>
      <c r="C67" s="832"/>
    </row>
    <row r="68" spans="1:3" ht="15.75" customHeight="1" x14ac:dyDescent="0.2">
      <c r="A68" s="832"/>
      <c r="B68" s="832"/>
      <c r="C68" s="832"/>
    </row>
    <row r="69" spans="1:3" ht="15.75" customHeight="1" x14ac:dyDescent="0.2">
      <c r="A69" s="832"/>
      <c r="B69" s="832"/>
      <c r="C69" s="832"/>
    </row>
    <row r="70" spans="1:3" ht="15.75" customHeight="1" x14ac:dyDescent="0.2">
      <c r="A70" s="832"/>
      <c r="B70" s="832"/>
      <c r="C70" s="832"/>
    </row>
    <row r="71" spans="1:3" ht="15.75" customHeight="1" x14ac:dyDescent="0.2">
      <c r="A71" s="832"/>
      <c r="B71" s="832"/>
      <c r="C71" s="832"/>
    </row>
    <row r="72" spans="1:3" ht="15.75" customHeight="1" x14ac:dyDescent="0.2">
      <c r="A72" s="832"/>
      <c r="B72" s="832"/>
      <c r="C72" s="832"/>
    </row>
    <row r="73" spans="1:3" ht="15.75" customHeight="1" x14ac:dyDescent="0.2">
      <c r="A73" s="832"/>
      <c r="B73" s="832"/>
      <c r="C73" s="832"/>
    </row>
    <row r="74" spans="1:3" ht="15.75" customHeight="1" x14ac:dyDescent="0.2">
      <c r="A74" s="832"/>
      <c r="B74" s="832"/>
      <c r="C74" s="832"/>
    </row>
    <row r="75" spans="1:3" ht="15.75" customHeight="1" x14ac:dyDescent="0.2">
      <c r="A75" s="832"/>
      <c r="B75" s="832"/>
      <c r="C75" s="832"/>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8"/>
      <c r="B1" s="1149" t="s">
        <v>639</v>
      </c>
      <c r="C1" s="1150"/>
      <c r="D1" s="63"/>
      <c r="F1"/>
      <c r="G1"/>
      <c r="H1"/>
      <c r="I1"/>
      <c r="J1"/>
      <c r="K1"/>
      <c r="L1"/>
      <c r="M1"/>
      <c r="N1"/>
      <c r="O1"/>
      <c r="P1"/>
      <c r="Q1"/>
      <c r="R1"/>
      <c r="S1"/>
    </row>
    <row r="2" spans="1:19" ht="15.75" customHeight="1" thickBot="1" x14ac:dyDescent="0.25">
      <c r="A2" s="722"/>
      <c r="B2" s="1173"/>
      <c r="C2" s="58"/>
    </row>
    <row r="3" spans="1:19" ht="15.75" customHeight="1" thickBot="1" x14ac:dyDescent="0.25">
      <c r="A3" s="722"/>
      <c r="B3" s="391" t="s">
        <v>87</v>
      </c>
      <c r="C3" s="58"/>
    </row>
    <row r="4" spans="1:19" ht="15.75" customHeight="1" x14ac:dyDescent="0.2">
      <c r="A4" s="722"/>
      <c r="B4" s="1359" t="str">
        <f>Title!$B$4</f>
        <v>R4</v>
      </c>
      <c r="C4" s="58"/>
    </row>
    <row r="5" spans="1:19" ht="15.75" customHeight="1" x14ac:dyDescent="0.2">
      <c r="A5" s="722"/>
      <c r="B5" s="1360"/>
      <c r="C5" s="58"/>
    </row>
    <row r="6" spans="1:19" ht="15.75" customHeight="1" thickBot="1" x14ac:dyDescent="0.25">
      <c r="A6" s="722"/>
      <c r="B6" s="1361"/>
      <c r="C6" s="58"/>
      <c r="Q6" s="1385"/>
    </row>
    <row r="7" spans="1:19" ht="15.75" customHeight="1" thickBot="1" x14ac:dyDescent="0.25">
      <c r="A7" s="722"/>
      <c r="B7" s="59"/>
      <c r="C7" s="636"/>
      <c r="D7" s="65"/>
      <c r="Q7" s="1385"/>
    </row>
    <row r="8" spans="1:19" ht="15.75" customHeight="1" x14ac:dyDescent="0.2">
      <c r="A8" s="722"/>
      <c r="B8" s="570" t="s">
        <v>142</v>
      </c>
      <c r="C8" s="571"/>
      <c r="Q8" s="1385"/>
    </row>
    <row r="9" spans="1:19" ht="15.75" customHeight="1" x14ac:dyDescent="0.2">
      <c r="A9" s="722"/>
      <c r="B9" s="836" t="s">
        <v>171</v>
      </c>
      <c r="C9" s="571"/>
      <c r="Q9" s="1385"/>
    </row>
    <row r="10" spans="1:19" ht="15.75" customHeight="1" x14ac:dyDescent="0.2">
      <c r="A10" s="722"/>
      <c r="B10" s="837"/>
      <c r="C10" s="838"/>
    </row>
    <row r="11" spans="1:19" ht="15.75" customHeight="1" x14ac:dyDescent="0.2">
      <c r="A11" s="722"/>
      <c r="B11" s="839" t="s">
        <v>506</v>
      </c>
      <c r="C11" s="571"/>
    </row>
    <row r="12" spans="1:19" ht="15.75" customHeight="1" x14ac:dyDescent="0.2">
      <c r="A12" s="57"/>
      <c r="B12" s="840" t="s">
        <v>507</v>
      </c>
      <c r="C12" s="58"/>
    </row>
    <row r="13" spans="1:19" ht="15.75" customHeight="1" x14ac:dyDescent="0.2">
      <c r="A13" s="722"/>
      <c r="B13" s="841" t="s">
        <v>197</v>
      </c>
      <c r="C13" s="571"/>
    </row>
    <row r="14" spans="1:19" ht="15.75" customHeight="1" x14ac:dyDescent="0.2">
      <c r="A14" s="57"/>
      <c r="B14" s="842" t="s">
        <v>307</v>
      </c>
      <c r="C14" s="571"/>
    </row>
    <row r="15" spans="1:19" ht="15.75" customHeight="1" x14ac:dyDescent="0.2">
      <c r="A15" s="57"/>
      <c r="B15" s="577" t="s">
        <v>343</v>
      </c>
      <c r="C15" s="571"/>
    </row>
    <row r="16" spans="1:19"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U89"/>
  <sheetViews>
    <sheetView showGridLines="0" tabSelected="1" topLeftCell="G1" zoomScale="26" zoomScaleNormal="26" zoomScaleSheetLayoutView="25" workbookViewId="0">
      <selection activeCell="X48" sqref="X48"/>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style="1346" customWidth="1"/>
    <col min="31" max="37" width="15.28515625"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8"/>
      <c r="B1" s="1149" t="s">
        <v>639</v>
      </c>
      <c r="C1" s="1150"/>
      <c r="E1" s="49"/>
      <c r="F1" s="30"/>
      <c r="G1" s="30"/>
      <c r="AJ1"/>
      <c r="AK1"/>
      <c r="AL1" s="14"/>
    </row>
    <row r="2" spans="1:40" s="30" customFormat="1" ht="36" customHeight="1" thickBot="1" x14ac:dyDescent="0.25">
      <c r="A2" s="722"/>
      <c r="B2" s="1173"/>
      <c r="C2" s="58"/>
      <c r="D2" s="6"/>
      <c r="E2" s="1558"/>
      <c r="F2" s="1568"/>
      <c r="G2" s="1568"/>
      <c r="H2" s="1569"/>
      <c r="I2" s="1569"/>
      <c r="J2" s="1569"/>
      <c r="K2" s="1569"/>
      <c r="L2" s="1569"/>
      <c r="M2" s="1569"/>
      <c r="N2" s="1569"/>
      <c r="O2" s="1569"/>
      <c r="P2" s="1569"/>
      <c r="Q2" s="1569"/>
      <c r="R2" s="1569"/>
      <c r="S2" s="1569"/>
      <c r="T2" s="1569"/>
      <c r="U2" s="1569"/>
      <c r="V2" s="1569"/>
      <c r="W2" s="1569"/>
      <c r="X2" s="1569"/>
      <c r="Y2" s="1569"/>
      <c r="Z2" s="1569"/>
      <c r="AA2" s="1569"/>
      <c r="AB2" s="1569"/>
      <c r="AC2" s="1569"/>
      <c r="AD2" s="1569"/>
      <c r="AE2" s="1569"/>
      <c r="AF2" s="1569"/>
      <c r="AG2" s="1569"/>
      <c r="AH2" s="1569"/>
      <c r="AI2" s="1570"/>
      <c r="AJ2"/>
      <c r="AK2"/>
      <c r="AL2" s="14"/>
      <c r="AM2" s="6"/>
    </row>
    <row r="3" spans="1:40" s="6" customFormat="1" ht="36" customHeight="1" thickBot="1" x14ac:dyDescent="0.25">
      <c r="A3" s="722"/>
      <c r="B3" s="391" t="s">
        <v>87</v>
      </c>
      <c r="C3" s="58"/>
      <c r="E3" s="1559"/>
      <c r="F3" s="1571"/>
      <c r="G3" s="1571"/>
      <c r="H3" s="1571"/>
      <c r="I3" s="1571"/>
      <c r="J3" s="1571"/>
      <c r="K3" s="1571"/>
      <c r="L3" s="1571"/>
      <c r="M3" s="1571"/>
      <c r="N3" s="1571"/>
      <c r="O3" s="1571"/>
      <c r="P3" s="1571"/>
      <c r="Q3" s="1571"/>
      <c r="R3" s="1571"/>
      <c r="S3" s="1571"/>
      <c r="T3" s="1571"/>
      <c r="U3" s="1571"/>
      <c r="V3" s="1571"/>
      <c r="W3" s="1571"/>
      <c r="X3" s="1571"/>
      <c r="Y3" s="1571"/>
      <c r="Z3" s="1571"/>
      <c r="AA3" s="1571"/>
      <c r="AB3" s="1571"/>
      <c r="AC3" s="1571"/>
      <c r="AD3" s="1571"/>
      <c r="AE3" s="1571"/>
      <c r="AF3" s="1571"/>
      <c r="AG3" s="1571"/>
      <c r="AH3" s="1571"/>
      <c r="AI3" s="1572"/>
      <c r="AJ3"/>
      <c r="AK3"/>
      <c r="AL3" s="14"/>
    </row>
    <row r="4" spans="1:40" s="6" customFormat="1" ht="36" customHeight="1" x14ac:dyDescent="0.2">
      <c r="A4" s="722"/>
      <c r="B4" s="1359" t="str">
        <f>Title!$B$4</f>
        <v>R4</v>
      </c>
      <c r="C4" s="58"/>
      <c r="E4" s="1559"/>
      <c r="F4" s="1531" t="str">
        <f>'802.11 Cover'!$E$5</f>
        <v>San Diego , CA, US</v>
      </c>
      <c r="G4" s="1531"/>
      <c r="H4" s="1531"/>
      <c r="I4" s="1531"/>
      <c r="J4" s="1531"/>
      <c r="K4" s="1531"/>
      <c r="L4" s="1531"/>
      <c r="M4" s="1531"/>
      <c r="N4" s="1531"/>
      <c r="O4" s="1531"/>
      <c r="P4" s="1531"/>
      <c r="Q4" s="1531"/>
      <c r="R4" s="1531"/>
      <c r="S4" s="1531"/>
      <c r="T4" s="1531"/>
      <c r="U4" s="1531"/>
      <c r="V4" s="1531"/>
      <c r="W4" s="1531"/>
      <c r="X4" s="1531"/>
      <c r="Y4" s="1531"/>
      <c r="Z4" s="1531"/>
      <c r="AA4" s="1531"/>
      <c r="AB4" s="602"/>
      <c r="AC4" s="602"/>
      <c r="AD4" s="602"/>
      <c r="AE4" s="602"/>
      <c r="AF4" s="602"/>
      <c r="AG4" s="602"/>
      <c r="AH4" s="602"/>
      <c r="AI4" s="603"/>
      <c r="AJ4"/>
      <c r="AK4"/>
      <c r="AL4" s="14"/>
    </row>
    <row r="5" spans="1:40" s="6" customFormat="1" ht="31.5" customHeight="1" x14ac:dyDescent="0.2">
      <c r="A5" s="722"/>
      <c r="B5" s="1360"/>
      <c r="C5" s="58"/>
      <c r="E5" s="101"/>
      <c r="F5" s="1532"/>
      <c r="G5" s="1532"/>
      <c r="H5" s="1532"/>
      <c r="I5" s="1532"/>
      <c r="J5" s="1532"/>
      <c r="K5" s="1532"/>
      <c r="L5" s="1532"/>
      <c r="M5" s="1532"/>
      <c r="N5" s="1532"/>
      <c r="O5" s="1532"/>
      <c r="P5" s="1532"/>
      <c r="Q5" s="1532"/>
      <c r="R5" s="1532"/>
      <c r="S5" s="1532"/>
      <c r="T5" s="1532"/>
      <c r="U5" s="1532"/>
      <c r="V5" s="1532"/>
      <c r="W5" s="1532"/>
      <c r="X5" s="1532"/>
      <c r="Y5" s="1532"/>
      <c r="Z5" s="1532"/>
      <c r="AA5" s="1532"/>
      <c r="AB5" s="604"/>
      <c r="AC5" s="604"/>
      <c r="AD5" s="604"/>
      <c r="AE5" s="604"/>
      <c r="AF5" s="604"/>
      <c r="AG5" s="604"/>
      <c r="AH5" s="604"/>
      <c r="AI5" s="605"/>
      <c r="AJ5"/>
      <c r="AK5"/>
      <c r="AL5" s="1520"/>
    </row>
    <row r="6" spans="1:40" s="6" customFormat="1" ht="36" customHeight="1" thickBot="1" x14ac:dyDescent="0.25">
      <c r="A6" s="722"/>
      <c r="B6" s="1361"/>
      <c r="C6" s="58"/>
      <c r="E6" s="112"/>
      <c r="F6" s="1533" t="str">
        <f>'802.11 Cover'!$E$7</f>
        <v>July 15-20, 2012</v>
      </c>
      <c r="G6" s="1533"/>
      <c r="H6" s="1533"/>
      <c r="I6" s="1533"/>
      <c r="J6" s="1533"/>
      <c r="K6" s="1533"/>
      <c r="L6" s="1533"/>
      <c r="M6" s="1533"/>
      <c r="N6" s="1533"/>
      <c r="O6" s="1533"/>
      <c r="P6" s="1533"/>
      <c r="Q6" s="1533"/>
      <c r="R6" s="1533"/>
      <c r="S6" s="1533"/>
      <c r="T6" s="1533"/>
      <c r="U6" s="1533"/>
      <c r="V6" s="1533"/>
      <c r="W6" s="1533"/>
      <c r="X6" s="1533"/>
      <c r="Y6" s="1533"/>
      <c r="Z6" s="1533"/>
      <c r="AA6" s="1533"/>
      <c r="AB6" s="594"/>
      <c r="AC6" s="594"/>
      <c r="AD6" s="594"/>
      <c r="AE6" s="594"/>
      <c r="AF6" s="594"/>
      <c r="AG6" s="594"/>
      <c r="AH6" s="594"/>
      <c r="AI6" s="595"/>
      <c r="AJ6"/>
      <c r="AK6"/>
      <c r="AL6" s="1520"/>
    </row>
    <row r="7" spans="1:40" s="6" customFormat="1" ht="36" customHeight="1" thickBot="1" x14ac:dyDescent="0.5">
      <c r="A7" s="722"/>
      <c r="B7" s="59"/>
      <c r="C7" s="636"/>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c r="AK7"/>
      <c r="AL7" s="1520"/>
      <c r="AN7" s="396"/>
    </row>
    <row r="8" spans="1:40" s="6" customFormat="1" ht="36" customHeight="1" thickBot="1" x14ac:dyDescent="0.25">
      <c r="A8" s="722"/>
      <c r="B8" s="570" t="s">
        <v>142</v>
      </c>
      <c r="C8" s="571"/>
      <c r="E8" s="678" t="s">
        <v>294</v>
      </c>
      <c r="F8" s="679" t="s">
        <v>600</v>
      </c>
      <c r="G8" s="1499" t="s">
        <v>601</v>
      </c>
      <c r="H8" s="1500"/>
      <c r="I8" s="1500"/>
      <c r="J8" s="1500"/>
      <c r="K8" s="1500"/>
      <c r="L8" s="1500"/>
      <c r="M8" s="1501"/>
      <c r="N8" s="1474" t="s">
        <v>602</v>
      </c>
      <c r="O8" s="1475"/>
      <c r="P8" s="1475"/>
      <c r="Q8" s="1475"/>
      <c r="R8" s="1475"/>
      <c r="S8" s="1476"/>
      <c r="T8" s="1525" t="s">
        <v>603</v>
      </c>
      <c r="U8" s="1526"/>
      <c r="V8" s="1526"/>
      <c r="W8" s="1526"/>
      <c r="X8" s="1527"/>
      <c r="Y8" s="1528" t="s">
        <v>604</v>
      </c>
      <c r="Z8" s="1525"/>
      <c r="AA8" s="1525"/>
      <c r="AB8" s="1525"/>
      <c r="AC8" s="1525"/>
      <c r="AD8" s="1349"/>
      <c r="AE8" s="1528" t="s">
        <v>605</v>
      </c>
      <c r="AF8" s="1525"/>
      <c r="AG8" s="1529"/>
      <c r="AH8" s="1529"/>
      <c r="AI8" s="1530"/>
      <c r="AJ8"/>
      <c r="AK8"/>
      <c r="AL8" s="1520"/>
    </row>
    <row r="9" spans="1:40" s="6" customFormat="1" ht="36" customHeight="1" x14ac:dyDescent="0.2">
      <c r="A9" s="722"/>
      <c r="B9" s="836" t="s">
        <v>171</v>
      </c>
      <c r="C9" s="571"/>
      <c r="E9" s="1560" t="s">
        <v>195</v>
      </c>
      <c r="F9" s="1477" t="str">
        <f>Title!$B$4</f>
        <v>R4</v>
      </c>
      <c r="G9" s="753"/>
      <c r="H9" s="754"/>
      <c r="I9" s="1485" t="str">
        <f>$F$9</f>
        <v>R4</v>
      </c>
      <c r="J9" s="1486"/>
      <c r="K9" s="1487"/>
      <c r="L9" s="1487"/>
      <c r="M9" s="1488"/>
      <c r="N9" s="596"/>
      <c r="O9" s="1562" t="s">
        <v>208</v>
      </c>
      <c r="P9" s="1563"/>
      <c r="Q9" s="1563"/>
      <c r="R9" s="1563"/>
      <c r="S9" s="1564"/>
      <c r="T9" s="1485" t="str">
        <f>$F$9</f>
        <v>R4</v>
      </c>
      <c r="U9" s="1486"/>
      <c r="V9" s="1487"/>
      <c r="W9" s="1487"/>
      <c r="X9" s="1488"/>
      <c r="Y9" s="1479" t="str">
        <f>$F$9</f>
        <v>R4</v>
      </c>
      <c r="Z9" s="1480"/>
      <c r="AA9" s="1480"/>
      <c r="AB9" s="1480"/>
      <c r="AC9" s="1481"/>
      <c r="AD9" s="1347"/>
      <c r="AE9" s="1521" t="str">
        <f>$F$9</f>
        <v>R4</v>
      </c>
      <c r="AF9" s="1522"/>
      <c r="AG9" s="1487"/>
      <c r="AH9" s="1487"/>
      <c r="AI9" s="1523"/>
      <c r="AJ9"/>
      <c r="AK9"/>
      <c r="AL9" s="31"/>
    </row>
    <row r="10" spans="1:40" s="31" customFormat="1" ht="36" customHeight="1" thickBot="1" x14ac:dyDescent="0.25">
      <c r="A10" s="722"/>
      <c r="B10" s="837"/>
      <c r="C10" s="838"/>
      <c r="D10" s="6"/>
      <c r="E10" s="1561"/>
      <c r="F10" s="1478"/>
      <c r="G10" s="753"/>
      <c r="H10" s="754"/>
      <c r="I10" s="1489"/>
      <c r="J10" s="1490"/>
      <c r="K10" s="1491"/>
      <c r="L10" s="1491"/>
      <c r="M10" s="1492"/>
      <c r="N10" s="596"/>
      <c r="O10" s="1565"/>
      <c r="P10" s="1566"/>
      <c r="Q10" s="1566"/>
      <c r="R10" s="1566"/>
      <c r="S10" s="1567"/>
      <c r="T10" s="1489"/>
      <c r="U10" s="1490"/>
      <c r="V10" s="1491"/>
      <c r="W10" s="1491"/>
      <c r="X10" s="1492"/>
      <c r="Y10" s="1482"/>
      <c r="Z10" s="1483"/>
      <c r="AA10" s="1483"/>
      <c r="AB10" s="1483"/>
      <c r="AC10" s="1484"/>
      <c r="AD10" s="1351"/>
      <c r="AE10" s="1489"/>
      <c r="AF10" s="1491"/>
      <c r="AG10" s="1491"/>
      <c r="AH10" s="1491"/>
      <c r="AI10" s="1524"/>
      <c r="AJ10"/>
      <c r="AK10"/>
      <c r="AL10" s="15"/>
      <c r="AM10" s="6"/>
    </row>
    <row r="11" spans="1:40" s="13" customFormat="1" ht="36" customHeight="1" x14ac:dyDescent="0.2">
      <c r="A11" s="722"/>
      <c r="B11" s="839" t="s">
        <v>506</v>
      </c>
      <c r="C11" s="571"/>
      <c r="D11" s="6"/>
      <c r="E11" s="680" t="s">
        <v>276</v>
      </c>
      <c r="F11" s="681"/>
      <c r="G11" s="1503" t="s">
        <v>489</v>
      </c>
      <c r="H11" s="754"/>
      <c r="I11" s="754"/>
      <c r="J11" s="756"/>
      <c r="K11" s="756"/>
      <c r="L11" s="756"/>
      <c r="M11" s="756"/>
      <c r="N11" s="596"/>
      <c r="O11" s="1403" t="s">
        <v>449</v>
      </c>
      <c r="P11" s="1386"/>
      <c r="Q11" s="1407" t="s">
        <v>197</v>
      </c>
      <c r="R11" s="1432" t="s">
        <v>454</v>
      </c>
      <c r="S11" s="1386"/>
      <c r="T11" s="1502" t="s">
        <v>307</v>
      </c>
      <c r="U11" s="1397" t="s">
        <v>34</v>
      </c>
      <c r="V11" s="1395" t="s">
        <v>33</v>
      </c>
      <c r="W11" s="1540" t="s">
        <v>512</v>
      </c>
      <c r="X11" s="1403" t="s">
        <v>449</v>
      </c>
      <c r="Y11" s="1403" t="s">
        <v>449</v>
      </c>
      <c r="Z11" s="1540" t="s">
        <v>512</v>
      </c>
      <c r="AA11" s="1395" t="s">
        <v>33</v>
      </c>
      <c r="AB11" s="1502" t="s">
        <v>307</v>
      </c>
      <c r="AC11" s="1386"/>
      <c r="AD11" s="1386"/>
      <c r="AE11" s="1543" t="s">
        <v>287</v>
      </c>
      <c r="AF11" s="1544"/>
      <c r="AG11" s="1544"/>
      <c r="AH11" s="1544"/>
      <c r="AI11" s="1545"/>
      <c r="AJ11"/>
      <c r="AK11"/>
      <c r="AL11" s="15"/>
      <c r="AM11" s="6"/>
    </row>
    <row r="12" spans="1:40" s="13" customFormat="1" ht="36" customHeight="1" x14ac:dyDescent="0.2">
      <c r="A12" s="57"/>
      <c r="B12" s="840" t="s">
        <v>507</v>
      </c>
      <c r="C12" s="58"/>
      <c r="D12" s="6"/>
      <c r="E12" s="682" t="s">
        <v>275</v>
      </c>
      <c r="F12" s="681"/>
      <c r="G12" s="1504"/>
      <c r="H12" s="754"/>
      <c r="N12" s="596"/>
      <c r="O12" s="1404"/>
      <c r="P12" s="1387"/>
      <c r="Q12" s="1408"/>
      <c r="R12" s="1433"/>
      <c r="S12" s="1387"/>
      <c r="T12" s="1502"/>
      <c r="U12" s="1397"/>
      <c r="V12" s="1396"/>
      <c r="W12" s="1541"/>
      <c r="X12" s="1404"/>
      <c r="Y12" s="1404"/>
      <c r="Z12" s="1541"/>
      <c r="AA12" s="1396"/>
      <c r="AB12" s="1502"/>
      <c r="AC12" s="1387"/>
      <c r="AD12" s="1387"/>
      <c r="AE12" s="1546"/>
      <c r="AF12" s="1546"/>
      <c r="AG12" s="1546"/>
      <c r="AH12" s="1546"/>
      <c r="AI12" s="1547"/>
      <c r="AJ12"/>
      <c r="AK12"/>
      <c r="AL12" s="15"/>
      <c r="AM12" s="6"/>
    </row>
    <row r="13" spans="1:40" s="13" customFormat="1" ht="36" customHeight="1" x14ac:dyDescent="0.2">
      <c r="A13" s="722"/>
      <c r="B13" s="841" t="s">
        <v>197</v>
      </c>
      <c r="C13" s="571"/>
      <c r="D13" s="6"/>
      <c r="E13" s="682" t="s">
        <v>273</v>
      </c>
      <c r="F13" s="681"/>
      <c r="G13" s="1504"/>
      <c r="H13" s="754"/>
      <c r="I13" s="1537"/>
      <c r="J13" s="1508" t="s">
        <v>513</v>
      </c>
      <c r="K13" s="1397" t="s">
        <v>34</v>
      </c>
      <c r="L13" s="1432" t="s">
        <v>454</v>
      </c>
      <c r="M13" s="1403" t="s">
        <v>449</v>
      </c>
      <c r="N13" s="596"/>
      <c r="O13" s="1404"/>
      <c r="P13" s="1387"/>
      <c r="Q13" s="1408"/>
      <c r="R13" s="1433"/>
      <c r="S13" s="1387"/>
      <c r="T13" s="1502"/>
      <c r="U13" s="1397"/>
      <c r="V13" s="1396"/>
      <c r="W13" s="1541"/>
      <c r="X13" s="1404"/>
      <c r="Y13" s="1404"/>
      <c r="Z13" s="1541"/>
      <c r="AA13" s="1396"/>
      <c r="AB13" s="1502"/>
      <c r="AC13" s="1387"/>
      <c r="AD13" s="1387"/>
      <c r="AE13" s="1546"/>
      <c r="AF13" s="1546"/>
      <c r="AG13" s="1546"/>
      <c r="AH13" s="1546"/>
      <c r="AI13" s="1547"/>
      <c r="AJ13"/>
      <c r="AK13"/>
      <c r="AL13" s="1520"/>
      <c r="AM13" s="6"/>
    </row>
    <row r="14" spans="1:40" s="13" customFormat="1" ht="36" customHeight="1" x14ac:dyDescent="0.2">
      <c r="A14" s="57"/>
      <c r="B14" s="842" t="s">
        <v>307</v>
      </c>
      <c r="C14" s="571"/>
      <c r="D14" s="6"/>
      <c r="E14" s="682" t="s">
        <v>274</v>
      </c>
      <c r="F14" s="681"/>
      <c r="G14" s="1504"/>
      <c r="H14" s="754"/>
      <c r="I14" s="1538"/>
      <c r="J14" s="1509"/>
      <c r="K14" s="1397"/>
      <c r="L14" s="1433"/>
      <c r="M14" s="1404"/>
      <c r="N14" s="596"/>
      <c r="O14" s="1405"/>
      <c r="P14" s="1388"/>
      <c r="Q14" s="1408"/>
      <c r="R14" s="1433"/>
      <c r="S14" s="1388"/>
      <c r="T14" s="1502"/>
      <c r="U14" s="1397"/>
      <c r="V14" s="1396"/>
      <c r="W14" s="1542"/>
      <c r="X14" s="1405"/>
      <c r="Y14" s="1405"/>
      <c r="Z14" s="1542"/>
      <c r="AA14" s="1396"/>
      <c r="AB14" s="1502"/>
      <c r="AC14" s="1388"/>
      <c r="AD14" s="1388"/>
      <c r="AE14" s="1548" t="s">
        <v>189</v>
      </c>
      <c r="AF14" s="1548"/>
      <c r="AG14" s="1548"/>
      <c r="AH14" s="1548"/>
      <c r="AI14" s="1549"/>
      <c r="AJ14"/>
      <c r="AK14"/>
      <c r="AL14" s="1534"/>
      <c r="AM14" s="6"/>
    </row>
    <row r="15" spans="1:40" s="13" customFormat="1" ht="36" customHeight="1" thickBot="1" x14ac:dyDescent="0.25">
      <c r="A15" s="57"/>
      <c r="B15" s="577" t="s">
        <v>343</v>
      </c>
      <c r="C15" s="571"/>
      <c r="D15" s="6"/>
      <c r="E15" s="683" t="s">
        <v>257</v>
      </c>
      <c r="F15" s="681"/>
      <c r="G15" s="1504"/>
      <c r="H15" s="757"/>
      <c r="I15" s="1538"/>
      <c r="J15" s="1509"/>
      <c r="K15" s="1397"/>
      <c r="L15" s="1433"/>
      <c r="M15" s="1404"/>
      <c r="N15" s="596"/>
      <c r="O15" s="1399" t="s">
        <v>213</v>
      </c>
      <c r="P15" s="1400"/>
      <c r="Q15" s="1400"/>
      <c r="R15" s="1400"/>
      <c r="S15" s="1401"/>
      <c r="T15" s="1577" t="s">
        <v>213</v>
      </c>
      <c r="U15" s="1578"/>
      <c r="V15" s="1578"/>
      <c r="W15" s="1578"/>
      <c r="X15" s="1579"/>
      <c r="Y15" s="1399" t="s">
        <v>213</v>
      </c>
      <c r="Z15" s="1400"/>
      <c r="AA15" s="1400"/>
      <c r="AB15" s="1400"/>
      <c r="AC15" s="1401"/>
      <c r="AD15" s="1352"/>
      <c r="AE15" s="1553" t="s">
        <v>213</v>
      </c>
      <c r="AF15" s="1553"/>
      <c r="AG15" s="1553"/>
      <c r="AH15" s="1553"/>
      <c r="AI15" s="1554"/>
      <c r="AJ15"/>
      <c r="AK15"/>
      <c r="AL15" s="15"/>
      <c r="AM15" s="6"/>
    </row>
    <row r="16" spans="1:40" s="13" customFormat="1" ht="36" customHeight="1" thickBot="1" x14ac:dyDescent="0.25">
      <c r="A16" s="57"/>
      <c r="B16" s="578" t="s">
        <v>425</v>
      </c>
      <c r="C16" s="579"/>
      <c r="D16" s="6"/>
      <c r="E16" s="1102" t="s">
        <v>256</v>
      </c>
      <c r="F16" s="599"/>
      <c r="G16" s="1117"/>
      <c r="H16" s="757"/>
      <c r="I16" s="1539"/>
      <c r="J16" s="1510"/>
      <c r="K16" s="1397"/>
      <c r="L16" s="1433"/>
      <c r="M16" s="1405"/>
      <c r="N16" s="597"/>
      <c r="O16" s="1403" t="s">
        <v>449</v>
      </c>
      <c r="P16" s="1395" t="s">
        <v>33</v>
      </c>
      <c r="Q16" s="1412" t="s">
        <v>491</v>
      </c>
      <c r="R16" s="1432" t="s">
        <v>454</v>
      </c>
      <c r="S16" s="1508" t="s">
        <v>513</v>
      </c>
      <c r="T16" s="1517" t="s">
        <v>287</v>
      </c>
      <c r="U16" s="1518"/>
      <c r="V16" s="1518"/>
      <c r="W16" s="1518"/>
      <c r="X16" s="1519"/>
      <c r="Y16" s="1397" t="s">
        <v>34</v>
      </c>
      <c r="Z16" s="1433" t="s">
        <v>454</v>
      </c>
      <c r="AA16" s="1508" t="s">
        <v>513</v>
      </c>
      <c r="AB16" s="1412" t="s">
        <v>491</v>
      </c>
      <c r="AC16" s="1493" t="s">
        <v>620</v>
      </c>
      <c r="AD16" s="1389">
        <v>1905.1</v>
      </c>
      <c r="AE16" s="1543" t="s">
        <v>189</v>
      </c>
      <c r="AF16" s="1543"/>
      <c r="AG16" s="1543"/>
      <c r="AH16" s="1543"/>
      <c r="AI16" s="1555"/>
      <c r="AJ16"/>
      <c r="AK16"/>
      <c r="AL16" s="15"/>
      <c r="AM16" s="6"/>
    </row>
    <row r="17" spans="1:39" s="13" customFormat="1" ht="36" customHeight="1" thickBot="1" x14ac:dyDescent="0.25">
      <c r="A17" s="57"/>
      <c r="B17" s="59"/>
      <c r="C17" s="520"/>
      <c r="D17" s="6"/>
      <c r="E17" s="752" t="s">
        <v>258</v>
      </c>
      <c r="F17" s="599"/>
      <c r="G17" s="621"/>
      <c r="H17" s="755"/>
      <c r="I17" s="1399" t="s">
        <v>213</v>
      </c>
      <c r="J17" s="1400"/>
      <c r="K17" s="1400"/>
      <c r="L17" s="1400"/>
      <c r="M17" s="1401"/>
      <c r="N17" s="597"/>
      <c r="O17" s="1404"/>
      <c r="P17" s="1396"/>
      <c r="Q17" s="1412"/>
      <c r="R17" s="1433"/>
      <c r="S17" s="1509"/>
      <c r="T17" s="1517"/>
      <c r="U17" s="1518"/>
      <c r="V17" s="1518"/>
      <c r="W17" s="1518"/>
      <c r="X17" s="1519"/>
      <c r="Y17" s="1397"/>
      <c r="Z17" s="1433"/>
      <c r="AA17" s="1509"/>
      <c r="AB17" s="1412"/>
      <c r="AC17" s="1493"/>
      <c r="AD17" s="1390"/>
      <c r="AE17" s="1556"/>
      <c r="AF17" s="1556"/>
      <c r="AG17" s="1556"/>
      <c r="AH17" s="1556"/>
      <c r="AI17" s="1557"/>
      <c r="AJ17"/>
      <c r="AK17"/>
      <c r="AL17" s="15"/>
      <c r="AM17" s="6"/>
    </row>
    <row r="18" spans="1:39" s="13" customFormat="1" ht="36" customHeight="1" x14ac:dyDescent="0.2">
      <c r="A18" s="57"/>
      <c r="B18" s="59"/>
      <c r="C18" s="58"/>
      <c r="D18" s="6"/>
      <c r="E18" s="752" t="s">
        <v>259</v>
      </c>
      <c r="F18" s="599"/>
      <c r="G18" s="621"/>
      <c r="H18" s="755"/>
      <c r="I18" s="1535" t="s">
        <v>606</v>
      </c>
      <c r="J18" s="1535"/>
      <c r="K18" s="1535"/>
      <c r="L18" s="1535"/>
      <c r="M18" s="1535"/>
      <c r="N18" s="597"/>
      <c r="O18" s="1404"/>
      <c r="P18" s="1396"/>
      <c r="Q18" s="1412"/>
      <c r="R18" s="1433"/>
      <c r="S18" s="1509"/>
      <c r="T18" s="1550" t="s">
        <v>188</v>
      </c>
      <c r="U18" s="1551"/>
      <c r="V18" s="1551"/>
      <c r="W18" s="1551"/>
      <c r="X18" s="1552"/>
      <c r="Y18" s="1397"/>
      <c r="Z18" s="1433"/>
      <c r="AA18" s="1509"/>
      <c r="AB18" s="1412"/>
      <c r="AC18" s="1493"/>
      <c r="AD18" s="1390"/>
      <c r="AE18" s="1573" t="s">
        <v>76</v>
      </c>
      <c r="AF18" s="1573"/>
      <c r="AG18" s="1573"/>
      <c r="AH18" s="1573"/>
      <c r="AI18" s="1574"/>
      <c r="AJ18"/>
      <c r="AK18"/>
      <c r="AL18" s="15"/>
      <c r="AM18" s="6"/>
    </row>
    <row r="19" spans="1:39" s="13" customFormat="1" ht="36" customHeight="1" thickBot="1" x14ac:dyDescent="0.25">
      <c r="A19" s="722"/>
      <c r="B19" s="1325" t="s">
        <v>508</v>
      </c>
      <c r="C19" s="571"/>
      <c r="D19" s="6"/>
      <c r="E19" s="752" t="s">
        <v>260</v>
      </c>
      <c r="F19" s="599"/>
      <c r="G19" s="621"/>
      <c r="H19" s="755"/>
      <c r="I19" s="1536"/>
      <c r="J19" s="1536"/>
      <c r="K19" s="1536"/>
      <c r="L19" s="1536"/>
      <c r="M19" s="1536"/>
      <c r="N19" s="597"/>
      <c r="O19" s="1405"/>
      <c r="P19" s="1396"/>
      <c r="Q19" s="1412"/>
      <c r="R19" s="1433"/>
      <c r="S19" s="1510"/>
      <c r="T19" s="1445" t="s">
        <v>153</v>
      </c>
      <c r="U19" s="1446"/>
      <c r="V19" s="1446"/>
      <c r="W19" s="1446"/>
      <c r="X19" s="1447"/>
      <c r="Y19" s="1397"/>
      <c r="Z19" s="1433"/>
      <c r="AA19" s="1510"/>
      <c r="AB19" s="1412"/>
      <c r="AC19" s="1493"/>
      <c r="AD19" s="1391"/>
      <c r="AE19" s="1575"/>
      <c r="AF19" s="1575"/>
      <c r="AG19" s="1575"/>
      <c r="AH19" s="1575"/>
      <c r="AI19" s="1576"/>
      <c r="AJ19"/>
      <c r="AK19"/>
      <c r="AL19" s="15"/>
      <c r="AM19" s="6"/>
    </row>
    <row r="20" spans="1:39" s="13" customFormat="1" ht="36" customHeight="1" x14ac:dyDescent="0.6">
      <c r="A20" s="57"/>
      <c r="B20" s="840" t="s">
        <v>509</v>
      </c>
      <c r="C20" s="58"/>
      <c r="D20" s="6"/>
      <c r="E20" s="684" t="s">
        <v>281</v>
      </c>
      <c r="F20" s="599"/>
      <c r="G20" s="621"/>
      <c r="H20" s="600"/>
      <c r="I20" s="1513" t="s">
        <v>270</v>
      </c>
      <c r="J20" s="1513"/>
      <c r="K20" s="1513"/>
      <c r="L20" s="1513"/>
      <c r="M20" s="1514"/>
      <c r="N20" s="596"/>
      <c r="O20" s="1409" t="s">
        <v>270</v>
      </c>
      <c r="P20" s="1410"/>
      <c r="Q20" s="1410"/>
      <c r="R20" s="1410"/>
      <c r="S20" s="1411"/>
      <c r="T20" s="1497" t="s">
        <v>270</v>
      </c>
      <c r="U20" s="1410"/>
      <c r="V20" s="1410"/>
      <c r="W20" s="1410"/>
      <c r="X20" s="1498"/>
      <c r="Y20" s="1409" t="s">
        <v>270</v>
      </c>
      <c r="Z20" s="1410"/>
      <c r="AA20" s="1410"/>
      <c r="AB20" s="1410"/>
      <c r="AC20" s="1411"/>
      <c r="AD20" s="1348"/>
      <c r="AE20" s="1511" t="s">
        <v>125</v>
      </c>
      <c r="AF20" s="1511"/>
      <c r="AG20" s="1511"/>
      <c r="AH20" s="1511"/>
      <c r="AI20" s="1512"/>
      <c r="AJ20"/>
      <c r="AK20"/>
      <c r="AL20" s="15"/>
      <c r="AM20" s="6"/>
    </row>
    <row r="21" spans="1:39" s="13" customFormat="1" ht="36" customHeight="1" thickBot="1" x14ac:dyDescent="0.65">
      <c r="A21" s="722"/>
      <c r="B21" s="1326" t="s">
        <v>303</v>
      </c>
      <c r="C21" s="571"/>
      <c r="D21" s="6"/>
      <c r="E21" s="684" t="s">
        <v>282</v>
      </c>
      <c r="F21" s="599"/>
      <c r="G21" s="621"/>
      <c r="H21" s="600"/>
      <c r="I21" s="1515"/>
      <c r="J21" s="1515"/>
      <c r="K21" s="1515"/>
      <c r="L21" s="1515"/>
      <c r="M21" s="1516"/>
      <c r="N21" s="596"/>
      <c r="O21" s="1409"/>
      <c r="P21" s="1410"/>
      <c r="Q21" s="1410"/>
      <c r="R21" s="1410"/>
      <c r="S21" s="1411"/>
      <c r="T21" s="1497"/>
      <c r="U21" s="1410"/>
      <c r="V21" s="1410"/>
      <c r="W21" s="1410"/>
      <c r="X21" s="1498"/>
      <c r="Y21" s="1409"/>
      <c r="Z21" s="1410"/>
      <c r="AA21" s="1410"/>
      <c r="AB21" s="1410"/>
      <c r="AC21" s="1411"/>
      <c r="AD21" s="1348"/>
      <c r="AE21" s="633"/>
      <c r="AF21" s="633"/>
      <c r="AG21" s="633"/>
      <c r="AH21" s="633"/>
      <c r="AI21" s="685"/>
      <c r="AJ21"/>
      <c r="AK21"/>
      <c r="AL21" s="15"/>
      <c r="AM21" s="6"/>
    </row>
    <row r="22" spans="1:39" s="13" customFormat="1" ht="36" customHeight="1" x14ac:dyDescent="0.25">
      <c r="A22" s="57"/>
      <c r="B22" s="1327" t="s">
        <v>342</v>
      </c>
      <c r="C22" s="571"/>
      <c r="D22" s="6"/>
      <c r="E22" s="1580" t="s">
        <v>261</v>
      </c>
      <c r="F22" s="598"/>
      <c r="G22" s="596"/>
      <c r="H22" s="755"/>
      <c r="I22" s="1505" t="s">
        <v>490</v>
      </c>
      <c r="J22" s="1493" t="s">
        <v>620</v>
      </c>
      <c r="K22" s="1395" t="s">
        <v>33</v>
      </c>
      <c r="L22" s="1415" t="s">
        <v>423</v>
      </c>
      <c r="M22" s="1403" t="s">
        <v>449</v>
      </c>
      <c r="N22" s="597"/>
      <c r="O22" s="1397" t="s">
        <v>34</v>
      </c>
      <c r="P22" s="1395" t="s">
        <v>618</v>
      </c>
      <c r="Q22" s="1494" t="s">
        <v>343</v>
      </c>
      <c r="R22" s="1403" t="s">
        <v>449</v>
      </c>
      <c r="S22" s="1386"/>
      <c r="T22" s="1494" t="s">
        <v>343</v>
      </c>
      <c r="U22" s="1407" t="s">
        <v>197</v>
      </c>
      <c r="V22" s="1395" t="s">
        <v>33</v>
      </c>
      <c r="W22" s="1397" t="s">
        <v>34</v>
      </c>
      <c r="X22" s="1403" t="s">
        <v>449</v>
      </c>
      <c r="Y22" s="1403" t="s">
        <v>449</v>
      </c>
      <c r="Z22" s="1415" t="s">
        <v>423</v>
      </c>
      <c r="AA22" s="1395" t="s">
        <v>33</v>
      </c>
      <c r="AB22" s="1494" t="s">
        <v>343</v>
      </c>
      <c r="AC22" s="1386"/>
      <c r="AD22" s="1386"/>
      <c r="AE22" s="1449" t="s">
        <v>489</v>
      </c>
      <c r="AF22" s="1449"/>
      <c r="AG22" s="1449"/>
      <c r="AH22" s="1449"/>
      <c r="AI22" s="1450"/>
      <c r="AJ22"/>
      <c r="AK22"/>
      <c r="AL22" s="15"/>
      <c r="AM22" s="6"/>
    </row>
    <row r="23" spans="1:39" s="13" customFormat="1" ht="36" customHeight="1" x14ac:dyDescent="0.25">
      <c r="A23" s="57"/>
      <c r="B23" s="1328" t="s">
        <v>360</v>
      </c>
      <c r="C23" s="571"/>
      <c r="D23" s="6"/>
      <c r="E23" s="1581"/>
      <c r="F23" s="598"/>
      <c r="G23" s="596"/>
      <c r="H23" s="755"/>
      <c r="I23" s="1506"/>
      <c r="J23" s="1493"/>
      <c r="K23" s="1396"/>
      <c r="L23" s="1415"/>
      <c r="M23" s="1404"/>
      <c r="N23" s="597"/>
      <c r="O23" s="1397"/>
      <c r="P23" s="1396"/>
      <c r="Q23" s="1495"/>
      <c r="R23" s="1404"/>
      <c r="S23" s="1387"/>
      <c r="T23" s="1495"/>
      <c r="U23" s="1408"/>
      <c r="V23" s="1396"/>
      <c r="W23" s="1397"/>
      <c r="X23" s="1404"/>
      <c r="Y23" s="1404"/>
      <c r="Z23" s="1415"/>
      <c r="AA23" s="1396"/>
      <c r="AB23" s="1495"/>
      <c r="AC23" s="1387"/>
      <c r="AD23" s="1387"/>
      <c r="AE23" s="1449"/>
      <c r="AF23" s="1449"/>
      <c r="AG23" s="1449"/>
      <c r="AH23" s="1449"/>
      <c r="AI23" s="1450"/>
      <c r="AJ23"/>
      <c r="AK23"/>
      <c r="AL23" s="15"/>
      <c r="AM23" s="6"/>
    </row>
    <row r="24" spans="1:39" s="13" customFormat="1" ht="36" customHeight="1" x14ac:dyDescent="0.6">
      <c r="A24" s="57"/>
      <c r="B24" s="1329" t="s">
        <v>359</v>
      </c>
      <c r="C24" s="571"/>
      <c r="D24" s="6"/>
      <c r="E24" s="1581"/>
      <c r="F24" s="623"/>
      <c r="G24" s="600"/>
      <c r="H24" s="755"/>
      <c r="I24" s="1506"/>
      <c r="J24" s="1493"/>
      <c r="K24" s="1396"/>
      <c r="L24" s="1415"/>
      <c r="M24" s="1404"/>
      <c r="N24" s="597"/>
      <c r="O24" s="1397"/>
      <c r="P24" s="1396"/>
      <c r="Q24" s="1495"/>
      <c r="R24" s="1404"/>
      <c r="S24" s="1387"/>
      <c r="T24" s="1495"/>
      <c r="U24" s="1408"/>
      <c r="V24" s="1396"/>
      <c r="W24" s="1397"/>
      <c r="X24" s="1404"/>
      <c r="Y24" s="1404"/>
      <c r="Z24" s="1415"/>
      <c r="AA24" s="1396"/>
      <c r="AB24" s="1495"/>
      <c r="AC24" s="1387"/>
      <c r="AD24" s="1387"/>
      <c r="AE24" s="1449"/>
      <c r="AF24" s="1449"/>
      <c r="AG24" s="1449"/>
      <c r="AH24" s="1449"/>
      <c r="AI24" s="1450"/>
      <c r="AJ24"/>
      <c r="AK24"/>
      <c r="AL24" s="15"/>
      <c r="AM24" s="6"/>
    </row>
    <row r="25" spans="1:39" s="13" customFormat="1" ht="36" customHeight="1" x14ac:dyDescent="0.2">
      <c r="A25" s="57"/>
      <c r="B25" s="1330" t="s">
        <v>427</v>
      </c>
      <c r="C25" s="571"/>
      <c r="D25" s="6"/>
      <c r="E25" s="1582"/>
      <c r="F25" s="624"/>
      <c r="G25" s="622"/>
      <c r="H25" s="755"/>
      <c r="I25" s="1507"/>
      <c r="J25" s="1493"/>
      <c r="K25" s="1396"/>
      <c r="L25" s="1415"/>
      <c r="M25" s="1405"/>
      <c r="N25" s="597"/>
      <c r="O25" s="1397"/>
      <c r="P25" s="1396"/>
      <c r="Q25" s="1496"/>
      <c r="R25" s="1405"/>
      <c r="S25" s="1388"/>
      <c r="T25" s="1496"/>
      <c r="U25" s="1408"/>
      <c r="V25" s="1396"/>
      <c r="W25" s="1397"/>
      <c r="X25" s="1405"/>
      <c r="Y25" s="1405"/>
      <c r="Z25" s="1415"/>
      <c r="AA25" s="1396"/>
      <c r="AB25" s="1496"/>
      <c r="AC25" s="1388"/>
      <c r="AD25" s="1388"/>
      <c r="AE25" s="1449"/>
      <c r="AF25" s="1449"/>
      <c r="AG25" s="1449"/>
      <c r="AH25" s="1449"/>
      <c r="AI25" s="1450"/>
      <c r="AJ25"/>
      <c r="AK25"/>
      <c r="AL25" s="15"/>
      <c r="AM25" s="6"/>
    </row>
    <row r="26" spans="1:39" s="13" customFormat="1" ht="36" customHeight="1" thickBot="1" x14ac:dyDescent="0.3">
      <c r="A26" s="57"/>
      <c r="B26" s="1331" t="s">
        <v>428</v>
      </c>
      <c r="C26" s="571"/>
      <c r="D26" s="6"/>
      <c r="E26" s="686" t="s">
        <v>262</v>
      </c>
      <c r="F26" s="625"/>
      <c r="G26" s="729"/>
      <c r="H26" s="758"/>
      <c r="I26" s="1413" t="s">
        <v>213</v>
      </c>
      <c r="J26" s="1400"/>
      <c r="K26" s="1400"/>
      <c r="L26" s="1400"/>
      <c r="M26" s="1401"/>
      <c r="N26" s="596"/>
      <c r="O26" s="1399" t="s">
        <v>213</v>
      </c>
      <c r="P26" s="1400"/>
      <c r="Q26" s="1400"/>
      <c r="R26" s="1400"/>
      <c r="S26" s="1401"/>
      <c r="T26" s="1413" t="s">
        <v>213</v>
      </c>
      <c r="U26" s="1400"/>
      <c r="V26" s="1400"/>
      <c r="W26" s="1400"/>
      <c r="X26" s="1471"/>
      <c r="Y26" s="1399" t="s">
        <v>213</v>
      </c>
      <c r="Z26" s="1400"/>
      <c r="AA26" s="1400"/>
      <c r="AB26" s="1400"/>
      <c r="AC26" s="1401"/>
      <c r="AD26" s="1352"/>
      <c r="AE26" s="1449"/>
      <c r="AF26" s="1449"/>
      <c r="AG26" s="1449"/>
      <c r="AH26" s="1449"/>
      <c r="AI26" s="1450"/>
      <c r="AJ26"/>
      <c r="AK26"/>
      <c r="AL26" s="15"/>
      <c r="AM26" s="6"/>
    </row>
    <row r="27" spans="1:39" s="13" customFormat="1" ht="36" customHeight="1" x14ac:dyDescent="0.2">
      <c r="A27" s="57"/>
      <c r="B27" s="1332" t="s">
        <v>38</v>
      </c>
      <c r="C27" s="571"/>
      <c r="D27" s="6"/>
      <c r="E27" s="752" t="s">
        <v>236</v>
      </c>
      <c r="F27" s="1392" t="s">
        <v>162</v>
      </c>
      <c r="G27" s="729"/>
      <c r="H27" s="759"/>
      <c r="I27" s="1414" t="s">
        <v>491</v>
      </c>
      <c r="J27" s="1398" t="s">
        <v>433</v>
      </c>
      <c r="K27" s="1395" t="s">
        <v>33</v>
      </c>
      <c r="L27" s="1432" t="s">
        <v>424</v>
      </c>
      <c r="M27" s="1397" t="s">
        <v>34</v>
      </c>
      <c r="N27" s="597"/>
      <c r="O27" s="1397" t="s">
        <v>619</v>
      </c>
      <c r="P27" s="1395" t="s">
        <v>33</v>
      </c>
      <c r="Q27" s="1402" t="s">
        <v>425</v>
      </c>
      <c r="R27" s="1432" t="s">
        <v>424</v>
      </c>
      <c r="S27" s="1398" t="s">
        <v>433</v>
      </c>
      <c r="U27" s="1397" t="s">
        <v>34</v>
      </c>
      <c r="V27" s="1395" t="s">
        <v>33</v>
      </c>
      <c r="W27" s="1433" t="s">
        <v>454</v>
      </c>
      <c r="X27" s="1398" t="s">
        <v>433</v>
      </c>
      <c r="Y27" s="1397" t="s">
        <v>34</v>
      </c>
      <c r="Z27" s="1432" t="s">
        <v>424</v>
      </c>
      <c r="AA27" s="1395" t="s">
        <v>33</v>
      </c>
      <c r="AB27" s="1386"/>
      <c r="AC27" s="1386"/>
      <c r="AD27" s="1386"/>
      <c r="AE27" s="1449"/>
      <c r="AF27" s="1449"/>
      <c r="AG27" s="1449"/>
      <c r="AH27" s="1449"/>
      <c r="AI27" s="1450"/>
      <c r="AJ27"/>
      <c r="AK27"/>
      <c r="AL27" s="15"/>
      <c r="AM27" s="6"/>
    </row>
    <row r="28" spans="1:39" s="13" customFormat="1" ht="36" customHeight="1" x14ac:dyDescent="0.2">
      <c r="A28" s="57"/>
      <c r="B28" s="1333" t="s">
        <v>32</v>
      </c>
      <c r="C28" s="571"/>
      <c r="D28" s="6"/>
      <c r="E28" s="752" t="s">
        <v>237</v>
      </c>
      <c r="F28" s="1393"/>
      <c r="G28" s="729"/>
      <c r="H28" s="759"/>
      <c r="I28" s="1414"/>
      <c r="J28" s="1398"/>
      <c r="K28" s="1396"/>
      <c r="L28" s="1433"/>
      <c r="M28" s="1397"/>
      <c r="N28" s="597"/>
      <c r="O28" s="1397"/>
      <c r="P28" s="1396"/>
      <c r="Q28" s="1402"/>
      <c r="R28" s="1433"/>
      <c r="S28" s="1398"/>
      <c r="U28" s="1397"/>
      <c r="V28" s="1396"/>
      <c r="W28" s="1433"/>
      <c r="X28" s="1398"/>
      <c r="Y28" s="1397"/>
      <c r="Z28" s="1433"/>
      <c r="AA28" s="1396"/>
      <c r="AB28" s="1387"/>
      <c r="AC28" s="1387"/>
      <c r="AD28" s="1387"/>
      <c r="AE28" s="1449"/>
      <c r="AF28" s="1449"/>
      <c r="AG28" s="1449"/>
      <c r="AH28" s="1449"/>
      <c r="AI28" s="1450"/>
      <c r="AJ28"/>
      <c r="AK28"/>
      <c r="AL28" s="15"/>
      <c r="AM28" s="6"/>
    </row>
    <row r="29" spans="1:39" s="13" customFormat="1" ht="36" customHeight="1" x14ac:dyDescent="0.2">
      <c r="A29" s="57"/>
      <c r="B29" s="59"/>
      <c r="C29" s="58"/>
      <c r="D29" s="6"/>
      <c r="E29" s="752" t="s">
        <v>277</v>
      </c>
      <c r="F29" s="1394"/>
      <c r="G29" s="729"/>
      <c r="H29" s="759"/>
      <c r="I29" s="1414"/>
      <c r="J29" s="1398"/>
      <c r="K29" s="1396"/>
      <c r="L29" s="1433"/>
      <c r="M29" s="1397"/>
      <c r="N29" s="597"/>
      <c r="O29" s="1397"/>
      <c r="P29" s="1396"/>
      <c r="Q29" s="1402"/>
      <c r="R29" s="1433"/>
      <c r="S29" s="1398"/>
      <c r="U29" s="1397"/>
      <c r="V29" s="1396"/>
      <c r="W29" s="1433"/>
      <c r="X29" s="1398"/>
      <c r="Y29" s="1397"/>
      <c r="Z29" s="1433"/>
      <c r="AA29" s="1396"/>
      <c r="AB29" s="1387"/>
      <c r="AC29" s="1387"/>
      <c r="AD29" s="1387"/>
      <c r="AE29" s="1449"/>
      <c r="AF29" s="1449"/>
      <c r="AG29" s="1449"/>
      <c r="AH29" s="1449"/>
      <c r="AI29" s="1450"/>
      <c r="AJ29"/>
      <c r="AK29"/>
      <c r="AL29" s="15"/>
      <c r="AM29" s="6"/>
    </row>
    <row r="30" spans="1:39" s="13" customFormat="1" ht="36" customHeight="1" thickBot="1" x14ac:dyDescent="0.25">
      <c r="A30" s="57"/>
      <c r="B30" s="59"/>
      <c r="C30" s="58"/>
      <c r="D30" s="6"/>
      <c r="E30" s="752" t="s">
        <v>278</v>
      </c>
      <c r="F30" s="598"/>
      <c r="G30" s="596"/>
      <c r="H30" s="759"/>
      <c r="I30" s="1414"/>
      <c r="J30" s="1398"/>
      <c r="K30" s="1396"/>
      <c r="L30" s="1433"/>
      <c r="M30" s="1397"/>
      <c r="N30" s="597"/>
      <c r="O30" s="1397"/>
      <c r="P30" s="1396"/>
      <c r="Q30" s="1402"/>
      <c r="R30" s="1433"/>
      <c r="S30" s="1398"/>
      <c r="U30" s="1397"/>
      <c r="V30" s="1396"/>
      <c r="W30" s="1433"/>
      <c r="X30" s="1398"/>
      <c r="Y30" s="1397"/>
      <c r="Z30" s="1433"/>
      <c r="AA30" s="1396"/>
      <c r="AB30" s="1388"/>
      <c r="AC30" s="1388"/>
      <c r="AD30" s="1388"/>
      <c r="AE30" s="1449"/>
      <c r="AF30" s="1449"/>
      <c r="AG30" s="1449"/>
      <c r="AH30" s="1449"/>
      <c r="AI30" s="1450"/>
      <c r="AJ30"/>
      <c r="AK30"/>
      <c r="AL30" s="15"/>
      <c r="AM30" s="6"/>
    </row>
    <row r="31" spans="1:39" s="13" customFormat="1" ht="36" customHeight="1" x14ac:dyDescent="0.2">
      <c r="A31" s="57"/>
      <c r="B31" s="839" t="s">
        <v>510</v>
      </c>
      <c r="C31" s="58"/>
      <c r="D31" s="6"/>
      <c r="E31" s="687" t="s">
        <v>263</v>
      </c>
      <c r="F31" s="688"/>
      <c r="G31" s="596"/>
      <c r="H31" s="1470"/>
      <c r="I31" s="1416" t="s">
        <v>352</v>
      </c>
      <c r="J31" s="1417"/>
      <c r="K31" s="1417"/>
      <c r="L31" s="1417"/>
      <c r="M31" s="1418"/>
      <c r="N31" s="35"/>
      <c r="O31" s="1416" t="s">
        <v>352</v>
      </c>
      <c r="P31" s="1417"/>
      <c r="Q31" s="1417"/>
      <c r="R31" s="1417"/>
      <c r="S31" s="1418"/>
      <c r="T31" s="1472"/>
      <c r="U31" s="1473"/>
      <c r="V31" s="1473"/>
      <c r="W31" s="1473"/>
      <c r="X31" s="1473"/>
      <c r="Y31" s="1462" t="s">
        <v>352</v>
      </c>
      <c r="Z31" s="1463"/>
      <c r="AA31" s="1463"/>
      <c r="AB31" s="1463"/>
      <c r="AC31" s="1464"/>
      <c r="AD31" s="1353"/>
      <c r="AE31" s="74"/>
      <c r="AF31" s="35"/>
      <c r="AG31" s="35"/>
      <c r="AH31" s="35"/>
      <c r="AI31" s="114"/>
      <c r="AJ31"/>
      <c r="AK31"/>
      <c r="AL31" s="15"/>
      <c r="AM31" s="6"/>
    </row>
    <row r="32" spans="1:39" s="13" customFormat="1" ht="36" customHeight="1" x14ac:dyDescent="0.2">
      <c r="A32" s="57"/>
      <c r="B32" s="840" t="s">
        <v>511</v>
      </c>
      <c r="C32" s="58"/>
      <c r="D32" s="6"/>
      <c r="E32" s="687" t="s">
        <v>264</v>
      </c>
      <c r="F32" s="1468" t="s">
        <v>211</v>
      </c>
      <c r="G32" s="596"/>
      <c r="H32" s="1470"/>
      <c r="I32" s="1416"/>
      <c r="J32" s="1417"/>
      <c r="K32" s="1417"/>
      <c r="L32" s="1417"/>
      <c r="M32" s="1419"/>
      <c r="N32" s="35"/>
      <c r="O32" s="1416"/>
      <c r="P32" s="1417"/>
      <c r="Q32" s="1417"/>
      <c r="R32" s="1417"/>
      <c r="S32" s="1419"/>
      <c r="T32" s="1434" t="s">
        <v>163</v>
      </c>
      <c r="U32" s="1435"/>
      <c r="V32" s="1435"/>
      <c r="W32" s="1435"/>
      <c r="X32" s="1436"/>
      <c r="Y32" s="1416"/>
      <c r="Z32" s="1417"/>
      <c r="AA32" s="1417"/>
      <c r="AB32" s="1417"/>
      <c r="AC32" s="1419"/>
      <c r="AD32" s="1353"/>
      <c r="AE32" s="74"/>
      <c r="AF32" s="35"/>
      <c r="AG32" s="35"/>
      <c r="AH32" s="35"/>
      <c r="AI32" s="114"/>
      <c r="AJ32"/>
      <c r="AK32"/>
      <c r="AL32" s="15"/>
      <c r="AM32" s="6"/>
    </row>
    <row r="33" spans="1:47" s="13" customFormat="1" ht="36" customHeight="1" thickBot="1" x14ac:dyDescent="0.25">
      <c r="A33" s="722"/>
      <c r="B33" s="1098" t="s">
        <v>512</v>
      </c>
      <c r="C33" s="571"/>
      <c r="D33" s="6"/>
      <c r="E33" s="687" t="s">
        <v>265</v>
      </c>
      <c r="F33" s="1469"/>
      <c r="G33" s="596"/>
      <c r="H33" s="1470"/>
      <c r="I33" s="1420"/>
      <c r="J33" s="1421"/>
      <c r="K33" s="1421"/>
      <c r="L33" s="1421"/>
      <c r="M33" s="1422"/>
      <c r="N33" s="35"/>
      <c r="O33" s="1420"/>
      <c r="P33" s="1421"/>
      <c r="Q33" s="1421"/>
      <c r="R33" s="1421"/>
      <c r="S33" s="1422"/>
      <c r="T33" s="1437"/>
      <c r="U33" s="1438"/>
      <c r="V33" s="1438"/>
      <c r="W33" s="1438"/>
      <c r="X33" s="1439"/>
      <c r="Y33" s="1465"/>
      <c r="Z33" s="1466"/>
      <c r="AA33" s="1466"/>
      <c r="AB33" s="1466"/>
      <c r="AC33" s="1467"/>
      <c r="AD33" s="1353"/>
      <c r="AE33" s="74"/>
      <c r="AF33" s="35"/>
      <c r="AG33" s="35"/>
      <c r="AH33" s="35"/>
      <c r="AI33" s="114"/>
      <c r="AJ33"/>
      <c r="AK33"/>
      <c r="AL33" s="15"/>
      <c r="AM33" s="6"/>
    </row>
    <row r="34" spans="1:47" s="13" customFormat="1" ht="36" customHeight="1" x14ac:dyDescent="0.2">
      <c r="A34" s="57"/>
      <c r="B34" s="1097" t="s">
        <v>513</v>
      </c>
      <c r="C34" s="58"/>
      <c r="D34" s="6"/>
      <c r="E34" s="752" t="s">
        <v>266</v>
      </c>
      <c r="F34" s="1469"/>
      <c r="G34" s="596"/>
      <c r="H34" s="1406"/>
      <c r="I34" s="1423" t="s">
        <v>617</v>
      </c>
      <c r="J34" s="1424"/>
      <c r="K34" s="1424"/>
      <c r="L34" s="1424"/>
      <c r="M34" s="1425"/>
      <c r="N34" s="1406"/>
      <c r="O34" s="1397" t="s">
        <v>34</v>
      </c>
      <c r="P34" s="1386"/>
      <c r="Q34" s="1407" t="s">
        <v>197</v>
      </c>
      <c r="R34" s="1386"/>
      <c r="S34" s="1540" t="s">
        <v>512</v>
      </c>
      <c r="T34" s="1440"/>
      <c r="U34" s="1438"/>
      <c r="V34" s="1438"/>
      <c r="W34" s="1438"/>
      <c r="X34" s="1441"/>
      <c r="Y34" s="1458" t="s">
        <v>250</v>
      </c>
      <c r="Z34" s="1459"/>
      <c r="AA34" s="1459"/>
      <c r="AB34" s="1459"/>
      <c r="AC34" s="1459"/>
      <c r="AD34" s="1354"/>
      <c r="AE34" s="74"/>
      <c r="AF34" s="35"/>
      <c r="AG34" s="35"/>
      <c r="AH34" s="35"/>
      <c r="AI34" s="114"/>
      <c r="AJ34"/>
      <c r="AK34"/>
      <c r="AL34" s="15"/>
      <c r="AM34" s="6"/>
    </row>
    <row r="35" spans="1:47" s="13" customFormat="1" ht="36" customHeight="1" x14ac:dyDescent="0.2">
      <c r="A35" s="57"/>
      <c r="B35" s="59"/>
      <c r="C35" s="571"/>
      <c r="D35" s="6"/>
      <c r="E35" s="752" t="s">
        <v>267</v>
      </c>
      <c r="F35" s="599"/>
      <c r="G35" s="621"/>
      <c r="H35" s="1406"/>
      <c r="I35" s="1426"/>
      <c r="J35" s="1427"/>
      <c r="K35" s="1427"/>
      <c r="L35" s="1427"/>
      <c r="M35" s="1428"/>
      <c r="N35" s="1406"/>
      <c r="O35" s="1397"/>
      <c r="P35" s="1387"/>
      <c r="Q35" s="1408"/>
      <c r="R35" s="1387"/>
      <c r="S35" s="1541"/>
      <c r="T35" s="1440"/>
      <c r="U35" s="1438"/>
      <c r="V35" s="1438"/>
      <c r="W35" s="1438"/>
      <c r="X35" s="1441"/>
      <c r="Y35" s="1460"/>
      <c r="Z35" s="1461"/>
      <c r="AA35" s="1461"/>
      <c r="AB35" s="1461"/>
      <c r="AC35" s="1461"/>
      <c r="AD35" s="1354"/>
      <c r="AE35" s="74"/>
      <c r="AF35" s="35"/>
      <c r="AG35" s="35"/>
      <c r="AH35" s="35"/>
      <c r="AI35" s="114"/>
      <c r="AJ35"/>
      <c r="AK35"/>
      <c r="AL35" s="15"/>
      <c r="AM35" s="6"/>
    </row>
    <row r="36" spans="1:47" s="13" customFormat="1" ht="36" customHeight="1" x14ac:dyDescent="0.2">
      <c r="A36" s="57"/>
      <c r="B36" s="59"/>
      <c r="C36" s="571"/>
      <c r="D36" s="6"/>
      <c r="E36" s="752" t="s">
        <v>268</v>
      </c>
      <c r="F36" s="599"/>
      <c r="G36" s="621"/>
      <c r="H36" s="1406"/>
      <c r="I36" s="1426"/>
      <c r="J36" s="1427"/>
      <c r="K36" s="1427"/>
      <c r="L36" s="1427"/>
      <c r="M36" s="1428"/>
      <c r="N36" s="1406"/>
      <c r="O36" s="1397"/>
      <c r="P36" s="1387"/>
      <c r="Q36" s="1408"/>
      <c r="R36" s="1387"/>
      <c r="S36" s="1541"/>
      <c r="T36" s="1440"/>
      <c r="U36" s="1438"/>
      <c r="V36" s="1438"/>
      <c r="W36" s="1438"/>
      <c r="X36" s="1441"/>
      <c r="Y36" s="1452" t="s">
        <v>291</v>
      </c>
      <c r="Z36" s="1453"/>
      <c r="AA36" s="1453"/>
      <c r="AB36" s="1453"/>
      <c r="AC36" s="1454"/>
      <c r="AD36" s="1355"/>
      <c r="AE36" s="74"/>
      <c r="AF36" s="35"/>
      <c r="AG36" s="35"/>
      <c r="AH36" s="35"/>
      <c r="AI36" s="114"/>
      <c r="AJ36"/>
      <c r="AK36"/>
      <c r="AL36" s="15"/>
      <c r="AM36" s="6"/>
    </row>
    <row r="37" spans="1:47" s="13" customFormat="1" ht="36" customHeight="1" thickBot="1" x14ac:dyDescent="0.25">
      <c r="A37" s="59"/>
      <c r="B37" s="59"/>
      <c r="C37" s="59"/>
      <c r="D37" s="6"/>
      <c r="E37" s="689" t="s">
        <v>269</v>
      </c>
      <c r="F37" s="690"/>
      <c r="G37" s="621"/>
      <c r="H37" s="1406"/>
      <c r="I37" s="1429"/>
      <c r="J37" s="1430"/>
      <c r="K37" s="1430"/>
      <c r="L37" s="1430"/>
      <c r="M37" s="1431"/>
      <c r="N37" s="1406"/>
      <c r="O37" s="1397"/>
      <c r="P37" s="1388"/>
      <c r="Q37" s="1408"/>
      <c r="R37" s="1388"/>
      <c r="S37" s="1542"/>
      <c r="T37" s="1442"/>
      <c r="U37" s="1443"/>
      <c r="V37" s="1443"/>
      <c r="W37" s="1443"/>
      <c r="X37" s="1444"/>
      <c r="Y37" s="1455"/>
      <c r="Z37" s="1456"/>
      <c r="AA37" s="1456"/>
      <c r="AB37" s="1456"/>
      <c r="AC37" s="1457"/>
      <c r="AD37" s="1355"/>
      <c r="AE37" s="74"/>
      <c r="AF37" s="35"/>
      <c r="AG37" s="35"/>
      <c r="AH37" s="35"/>
      <c r="AI37" s="114"/>
      <c r="AJ37"/>
      <c r="AK37"/>
      <c r="AL37" s="15"/>
      <c r="AM37" s="6"/>
    </row>
    <row r="38" spans="1:47" s="13" customFormat="1" ht="36" customHeight="1" x14ac:dyDescent="0.6">
      <c r="A38" s="59"/>
      <c r="B38" s="1364" t="s">
        <v>640</v>
      </c>
      <c r="C38" s="59"/>
      <c r="D38" s="6"/>
      <c r="E38" s="691" t="s">
        <v>284</v>
      </c>
      <c r="F38" s="626"/>
      <c r="G38" s="33"/>
      <c r="H38" s="1406"/>
      <c r="I38"/>
      <c r="J38"/>
      <c r="K38"/>
      <c r="L38"/>
      <c r="M38"/>
      <c r="N38" s="600"/>
      <c r="O38" s="692"/>
      <c r="P38" s="507"/>
      <c r="Q38" s="507"/>
      <c r="R38" s="507"/>
      <c r="S38" s="693"/>
      <c r="T38" s="106"/>
      <c r="U38" s="32"/>
      <c r="V38" s="32"/>
      <c r="W38" s="32"/>
      <c r="X38" s="32"/>
      <c r="Y38" s="113"/>
      <c r="Z38" s="33"/>
      <c r="AA38" s="33"/>
      <c r="AB38" s="33"/>
      <c r="AC38" s="33"/>
      <c r="AD38" s="33"/>
      <c r="AE38" s="74"/>
      <c r="AF38" s="35"/>
      <c r="AG38" s="35"/>
      <c r="AH38" s="35"/>
      <c r="AI38" s="114"/>
      <c r="AJ38"/>
      <c r="AK38"/>
      <c r="AL38" s="15"/>
      <c r="AM38" s="6"/>
    </row>
    <row r="39" spans="1:47" s="13" customFormat="1" ht="36" customHeight="1" thickBot="1" x14ac:dyDescent="0.65">
      <c r="A39" s="59"/>
      <c r="B39" s="1365"/>
      <c r="C39" s="59"/>
      <c r="D39" s="6"/>
      <c r="E39" s="694" t="s">
        <v>285</v>
      </c>
      <c r="F39" s="627"/>
      <c r="G39" s="33"/>
      <c r="H39" s="1406"/>
      <c r="I39"/>
      <c r="J39"/>
      <c r="K39"/>
      <c r="L39"/>
      <c r="M39"/>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c r="AK39"/>
      <c r="AL39"/>
      <c r="AM39"/>
    </row>
    <row r="40" spans="1:47" s="17" customFormat="1" ht="36" customHeight="1" x14ac:dyDescent="0.2">
      <c r="A40" s="59"/>
      <c r="B40" s="1151"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c r="AK40"/>
      <c r="AL40"/>
      <c r="AM40"/>
    </row>
    <row r="41" spans="1:47" s="17" customFormat="1" ht="36" customHeight="1" x14ac:dyDescent="0.45">
      <c r="A41" s="57"/>
      <c r="B41" s="843" t="s">
        <v>447</v>
      </c>
      <c r="C41" s="58"/>
      <c r="D41" s="13"/>
      <c r="E41" s="123"/>
      <c r="F41" s="1451"/>
      <c r="G41" s="1451"/>
      <c r="H41" s="1451"/>
      <c r="I41" s="1451"/>
      <c r="J41" s="1451"/>
      <c r="K41" s="1451"/>
      <c r="L41" s="1451"/>
      <c r="M41" s="1451"/>
      <c r="N41" s="1451"/>
      <c r="O41" s="1451"/>
      <c r="P41" s="1451"/>
      <c r="Q41" s="1451"/>
      <c r="R41" s="1451"/>
      <c r="S41" s="1451"/>
      <c r="T41" s="1451"/>
      <c r="U41" s="1451"/>
      <c r="V41" s="1451"/>
      <c r="W41" s="1451"/>
      <c r="X41" s="1451"/>
      <c r="Y41" s="1451"/>
      <c r="Z41" s="1451"/>
      <c r="AA41" s="1451"/>
      <c r="AB41" s="1451"/>
      <c r="AC41" s="1451"/>
      <c r="AD41" s="1451"/>
      <c r="AE41" s="1451"/>
      <c r="AF41" s="1451"/>
      <c r="AG41" s="1451"/>
      <c r="AH41" s="78"/>
      <c r="AI41" s="124"/>
      <c r="AJ41"/>
      <c r="AK41"/>
      <c r="AL41"/>
      <c r="AM41"/>
    </row>
    <row r="42" spans="1:47" s="13" customFormat="1" ht="29.25" customHeight="1" thickBot="1" x14ac:dyDescent="0.5">
      <c r="A42" s="57"/>
      <c r="B42" s="59"/>
      <c r="C42" s="58"/>
      <c r="D42" s="389"/>
      <c r="E42" s="390"/>
      <c r="F42" s="1448" t="s">
        <v>113</v>
      </c>
      <c r="G42" s="1448"/>
      <c r="H42" s="1448"/>
      <c r="I42" s="1448"/>
      <c r="J42" s="1448"/>
      <c r="K42" s="1448"/>
      <c r="L42" s="1448"/>
      <c r="M42" s="1448"/>
      <c r="N42" s="1448"/>
      <c r="O42" s="1448"/>
      <c r="P42" s="1448"/>
      <c r="Q42" s="1448"/>
      <c r="R42" s="1448"/>
      <c r="S42" s="1448"/>
      <c r="T42" s="1448"/>
      <c r="U42" s="1448"/>
      <c r="V42" s="1448"/>
      <c r="W42" s="1448"/>
      <c r="X42" s="1448"/>
      <c r="Y42" s="1448"/>
      <c r="Z42" s="1448"/>
      <c r="AA42" s="1448"/>
      <c r="AB42" s="1448"/>
      <c r="AC42" s="1448"/>
      <c r="AD42" s="1448"/>
      <c r="AE42" s="1448"/>
      <c r="AF42" s="1448"/>
      <c r="AG42" s="1448"/>
      <c r="AH42" s="695"/>
      <c r="AI42" s="388"/>
      <c r="AJ42"/>
      <c r="AK42"/>
      <c r="AL42"/>
      <c r="AM42"/>
      <c r="AN42" s="85"/>
    </row>
    <row r="43" spans="1:47" s="11" customFormat="1" ht="29.25" customHeight="1" x14ac:dyDescent="0.2">
      <c r="A43" s="57"/>
      <c r="B43" s="703" t="s">
        <v>365</v>
      </c>
      <c r="C43" s="580"/>
      <c r="D43" s="13"/>
      <c r="E43" s="696"/>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8"/>
      <c r="AJ43"/>
      <c r="AK43"/>
      <c r="AL43"/>
      <c r="AM43"/>
      <c r="AN43" s="10"/>
      <c r="AO43" s="10"/>
      <c r="AP43" s="10"/>
      <c r="AQ43" s="10"/>
      <c r="AR43" s="10"/>
      <c r="AS43" s="10"/>
      <c r="AT43" s="10"/>
      <c r="AU43" s="10"/>
    </row>
    <row r="44" spans="1:47" s="17" customFormat="1" ht="29.25" customHeight="1" x14ac:dyDescent="0.2">
      <c r="A44" s="57"/>
      <c r="B44" s="704" t="s">
        <v>315</v>
      </c>
      <c r="C44" s="580"/>
      <c r="D44" s="13"/>
      <c r="E44"/>
      <c r="F44"/>
      <c r="G44"/>
      <c r="H44"/>
      <c r="I44"/>
      <c r="J44"/>
      <c r="K44"/>
      <c r="L44"/>
      <c r="M44"/>
      <c r="N44"/>
      <c r="O44"/>
      <c r="P44"/>
      <c r="Q44"/>
      <c r="R44"/>
      <c r="S44"/>
      <c r="T44"/>
      <c r="U44"/>
      <c r="V44"/>
      <c r="W44"/>
      <c r="X44"/>
      <c r="Y44"/>
      <c r="Z44"/>
      <c r="AA44"/>
      <c r="AB44"/>
      <c r="AC44"/>
      <c r="AD44" s="1346"/>
      <c r="AE44"/>
      <c r="AF44"/>
      <c r="AG44"/>
      <c r="AH44"/>
      <c r="AI44"/>
      <c r="AJ44"/>
      <c r="AK44"/>
      <c r="AL44"/>
      <c r="AM44"/>
      <c r="AN44" s="105"/>
      <c r="AO44" s="105"/>
      <c r="AP44" s="105"/>
      <c r="AQ44" s="105"/>
      <c r="AR44" s="105"/>
      <c r="AS44" s="105"/>
      <c r="AT44" s="105"/>
      <c r="AU44" s="105"/>
    </row>
    <row r="45" spans="1:47" s="17" customFormat="1" ht="29.25" customHeight="1" x14ac:dyDescent="0.2">
      <c r="A45" s="57"/>
      <c r="B45" s="581" t="s">
        <v>293</v>
      </c>
      <c r="C45" s="580"/>
      <c r="D45" s="52"/>
      <c r="E45"/>
      <c r="F45"/>
      <c r="G45"/>
      <c r="H45"/>
      <c r="I45"/>
      <c r="J45"/>
      <c r="K45"/>
      <c r="L45"/>
      <c r="M45"/>
      <c r="N45"/>
      <c r="O45"/>
      <c r="P45"/>
      <c r="Q45"/>
      <c r="R45"/>
      <c r="S45"/>
      <c r="T45"/>
      <c r="U45"/>
      <c r="V45"/>
      <c r="W45"/>
      <c r="X45"/>
      <c r="Y45"/>
      <c r="Z45"/>
      <c r="AA45"/>
      <c r="AB45"/>
      <c r="AC45"/>
      <c r="AD45" s="1346"/>
      <c r="AE45"/>
      <c r="AF45"/>
      <c r="AG45"/>
      <c r="AH45"/>
      <c r="AI45"/>
      <c r="AJ45"/>
      <c r="AK45"/>
      <c r="AL45"/>
      <c r="AM45"/>
      <c r="AN45" s="105"/>
      <c r="AO45" s="105"/>
      <c r="AP45" s="105"/>
      <c r="AQ45" s="105"/>
      <c r="AR45" s="105"/>
      <c r="AS45" s="105"/>
      <c r="AT45" s="105"/>
      <c r="AU45" s="105"/>
    </row>
    <row r="46" spans="1:47" s="17" customFormat="1" ht="29.25" customHeight="1" x14ac:dyDescent="0.2">
      <c r="A46" s="57"/>
      <c r="B46" s="582" t="s">
        <v>143</v>
      </c>
      <c r="C46" s="580"/>
      <c r="D46" s="37"/>
      <c r="E46"/>
      <c r="F46"/>
      <c r="G46"/>
      <c r="H46"/>
      <c r="I46"/>
      <c r="J46"/>
      <c r="K46"/>
      <c r="L46"/>
      <c r="M46"/>
      <c r="N46"/>
      <c r="O46"/>
      <c r="P46"/>
      <c r="Q46"/>
      <c r="R46"/>
      <c r="S46"/>
      <c r="T46"/>
      <c r="U46"/>
      <c r="V46"/>
      <c r="W46"/>
      <c r="X46"/>
      <c r="Y46"/>
      <c r="Z46"/>
      <c r="AA46"/>
      <c r="AB46"/>
      <c r="AC46"/>
      <c r="AD46" s="1346"/>
      <c r="AE46"/>
      <c r="AF46"/>
      <c r="AG46"/>
      <c r="AH46"/>
      <c r="AI46"/>
      <c r="AJ46"/>
      <c r="AK46"/>
      <c r="AL46"/>
      <c r="AM46"/>
      <c r="AN46" s="105"/>
      <c r="AO46" s="105"/>
      <c r="AP46" s="105"/>
      <c r="AQ46" s="105"/>
      <c r="AR46" s="105"/>
      <c r="AS46" s="105"/>
      <c r="AT46" s="105"/>
      <c r="AU46" s="105"/>
    </row>
    <row r="47" spans="1:47" s="17" customFormat="1" ht="29.25" customHeight="1" x14ac:dyDescent="0.2">
      <c r="A47" s="57"/>
      <c r="B47" s="583" t="s">
        <v>144</v>
      </c>
      <c r="C47" s="580"/>
      <c r="D47" s="37"/>
      <c r="E47"/>
      <c r="F47"/>
      <c r="G47"/>
      <c r="H47"/>
      <c r="I47"/>
      <c r="J47"/>
      <c r="K47"/>
      <c r="L47"/>
      <c r="M47"/>
      <c r="N47"/>
      <c r="O47"/>
      <c r="P47"/>
      <c r="Q47"/>
      <c r="R47"/>
      <c r="S47"/>
      <c r="T47"/>
      <c r="U47"/>
      <c r="V47"/>
      <c r="W47"/>
      <c r="X47"/>
      <c r="Y47"/>
      <c r="Z47"/>
      <c r="AA47"/>
      <c r="AB47"/>
      <c r="AC47"/>
      <c r="AD47" s="1346"/>
      <c r="AE47"/>
      <c r="AF47"/>
      <c r="AG47"/>
      <c r="AH47"/>
      <c r="AI47"/>
      <c r="AJ47"/>
      <c r="AK47"/>
      <c r="AL47"/>
      <c r="AM47"/>
      <c r="AN47" s="105"/>
      <c r="AO47" s="105"/>
      <c r="AP47" s="105"/>
      <c r="AQ47" s="105"/>
      <c r="AR47" s="105"/>
      <c r="AS47" s="105"/>
      <c r="AT47" s="105"/>
      <c r="AU47" s="105"/>
    </row>
    <row r="48" spans="1:47" s="17" customFormat="1" ht="29.25" customHeight="1" x14ac:dyDescent="0.2">
      <c r="A48" s="57"/>
      <c r="B48" s="584" t="s">
        <v>141</v>
      </c>
      <c r="C48" s="580"/>
      <c r="D48" s="37"/>
      <c r="E48"/>
      <c r="F48"/>
      <c r="G48"/>
      <c r="H48"/>
      <c r="I48"/>
      <c r="J48"/>
      <c r="K48"/>
      <c r="L48"/>
      <c r="M48"/>
      <c r="N48"/>
      <c r="O48"/>
      <c r="P48"/>
      <c r="Q48"/>
      <c r="R48"/>
      <c r="S48"/>
      <c r="T48"/>
      <c r="U48"/>
      <c r="V48"/>
      <c r="W48"/>
      <c r="X48"/>
      <c r="Y48"/>
      <c r="Z48"/>
      <c r="AA48"/>
      <c r="AB48"/>
      <c r="AC48"/>
      <c r="AD48" s="1346"/>
      <c r="AE48"/>
      <c r="AF48"/>
      <c r="AG48"/>
      <c r="AH48"/>
      <c r="AI48"/>
      <c r="AJ48"/>
      <c r="AK48"/>
      <c r="AL48"/>
      <c r="AM48"/>
      <c r="AN48" s="105"/>
      <c r="AO48" s="105"/>
      <c r="AP48" s="105"/>
      <c r="AQ48" s="105"/>
      <c r="AR48" s="105"/>
      <c r="AS48" s="105"/>
      <c r="AT48" s="105"/>
      <c r="AU48" s="105"/>
    </row>
    <row r="49" spans="1:47" s="17" customFormat="1" ht="29.25" customHeight="1" x14ac:dyDescent="0.2">
      <c r="A49" s="57"/>
      <c r="B49" s="585" t="s">
        <v>311</v>
      </c>
      <c r="C49" s="580"/>
      <c r="D49" s="37"/>
      <c r="E49"/>
      <c r="F49"/>
      <c r="G49"/>
      <c r="H49"/>
      <c r="I49"/>
      <c r="J49"/>
      <c r="K49"/>
      <c r="L49"/>
      <c r="M49"/>
      <c r="N49"/>
      <c r="O49"/>
      <c r="P49"/>
      <c r="Q49"/>
      <c r="R49"/>
      <c r="S49"/>
      <c r="T49"/>
      <c r="U49"/>
      <c r="V49"/>
      <c r="W49"/>
      <c r="X49"/>
      <c r="Y49"/>
      <c r="Z49"/>
      <c r="AA49"/>
      <c r="AB49"/>
      <c r="AC49"/>
      <c r="AD49" s="1346"/>
      <c r="AE49"/>
      <c r="AF49"/>
      <c r="AG49"/>
      <c r="AH49"/>
      <c r="AI49"/>
      <c r="AJ49"/>
      <c r="AK49"/>
      <c r="AL49"/>
      <c r="AM49"/>
      <c r="AN49" s="105"/>
      <c r="AO49" s="105"/>
      <c r="AP49" s="105"/>
      <c r="AQ49" s="105"/>
      <c r="AR49" s="105"/>
      <c r="AS49" s="105"/>
      <c r="AT49" s="105"/>
      <c r="AU49" s="105"/>
    </row>
    <row r="50" spans="1:47" s="701" customFormat="1" ht="36" customHeight="1" x14ac:dyDescent="0.4">
      <c r="A50" s="57"/>
      <c r="B50" s="585" t="s">
        <v>312</v>
      </c>
      <c r="C50" s="580"/>
      <c r="D50" s="700"/>
      <c r="E50" s="699"/>
      <c r="F50" s="699"/>
      <c r="G50" s="699"/>
      <c r="H50"/>
      <c r="I50"/>
      <c r="J50"/>
      <c r="K50"/>
      <c r="L50"/>
      <c r="M50"/>
      <c r="N50"/>
      <c r="O50"/>
      <c r="P50"/>
      <c r="Q50"/>
      <c r="R50"/>
      <c r="S50"/>
      <c r="T50"/>
      <c r="U50"/>
      <c r="V50"/>
      <c r="W50"/>
      <c r="X50"/>
      <c r="Y50"/>
      <c r="Z50"/>
      <c r="AA50"/>
      <c r="AB50"/>
      <c r="AC50"/>
      <c r="AD50" s="1346"/>
      <c r="AE50" s="699"/>
      <c r="AF50" s="699"/>
      <c r="AG50" s="699"/>
      <c r="AH50" s="699"/>
      <c r="AI50" s="699"/>
      <c r="AJ50" s="699"/>
      <c r="AK50" s="699"/>
      <c r="AS50" s="702"/>
    </row>
    <row r="51" spans="1:47" s="701" customFormat="1" ht="36" customHeight="1" x14ac:dyDescent="0.4">
      <c r="A51" s="57"/>
      <c r="B51" s="585" t="s">
        <v>175</v>
      </c>
      <c r="C51" s="580"/>
      <c r="D51" s="700"/>
      <c r="E51" s="699"/>
      <c r="F51" s="699"/>
      <c r="G51" s="699"/>
      <c r="H51"/>
      <c r="I51"/>
      <c r="J51"/>
      <c r="K51"/>
      <c r="L51"/>
      <c r="M51"/>
      <c r="N51"/>
      <c r="O51"/>
      <c r="P51"/>
      <c r="Q51"/>
      <c r="R51"/>
      <c r="S51"/>
      <c r="T51"/>
      <c r="U51"/>
      <c r="V51"/>
      <c r="W51"/>
      <c r="X51"/>
      <c r="Y51"/>
      <c r="Z51"/>
      <c r="AA51"/>
      <c r="AB51"/>
      <c r="AC51"/>
      <c r="AD51" s="1346"/>
      <c r="AE51" s="699"/>
      <c r="AF51" s="699"/>
      <c r="AG51" s="699"/>
      <c r="AH51" s="699"/>
      <c r="AI51" s="699"/>
      <c r="AJ51" s="699"/>
      <c r="AK51" s="699"/>
      <c r="AS51" s="702"/>
    </row>
    <row r="52" spans="1:47" s="701" customFormat="1" ht="36" customHeight="1" x14ac:dyDescent="0.4">
      <c r="A52" s="57"/>
      <c r="B52" s="585" t="s">
        <v>317</v>
      </c>
      <c r="C52" s="580"/>
      <c r="D52" s="700"/>
      <c r="E52" s="699"/>
      <c r="F52" s="699"/>
      <c r="G52" s="699"/>
      <c r="H52"/>
      <c r="I52"/>
      <c r="J52"/>
      <c r="K52"/>
      <c r="L52"/>
      <c r="M52"/>
      <c r="N52"/>
      <c r="O52"/>
      <c r="P52"/>
      <c r="Q52"/>
      <c r="R52"/>
      <c r="S52"/>
      <c r="T52"/>
      <c r="U52"/>
      <c r="V52"/>
      <c r="W52"/>
      <c r="X52"/>
      <c r="Y52"/>
      <c r="Z52"/>
      <c r="AA52"/>
      <c r="AB52"/>
      <c r="AC52"/>
      <c r="AD52" s="1346"/>
      <c r="AE52" s="699"/>
      <c r="AF52" s="699"/>
      <c r="AG52" s="699"/>
      <c r="AH52" s="699"/>
      <c r="AI52" s="699"/>
      <c r="AJ52" s="699"/>
      <c r="AK52" s="699"/>
      <c r="AS52" s="702"/>
    </row>
    <row r="53" spans="1:47" s="701" customFormat="1" ht="36" customHeight="1" x14ac:dyDescent="0.4">
      <c r="A53" s="57"/>
      <c r="B53" s="585" t="s">
        <v>313</v>
      </c>
      <c r="C53" s="580"/>
      <c r="D53" s="700"/>
      <c r="E53" s="699"/>
      <c r="F53" s="699"/>
      <c r="G53" s="699"/>
      <c r="H53"/>
      <c r="I53"/>
      <c r="J53"/>
      <c r="K53"/>
      <c r="L53"/>
      <c r="M53"/>
      <c r="N53"/>
      <c r="O53"/>
      <c r="P53"/>
      <c r="Q53"/>
      <c r="R53"/>
      <c r="S53"/>
      <c r="T53"/>
      <c r="U53"/>
      <c r="V53"/>
      <c r="W53"/>
      <c r="X53"/>
      <c r="Y53"/>
      <c r="Z53"/>
      <c r="AA53"/>
      <c r="AB53"/>
      <c r="AC53"/>
      <c r="AD53" s="1346"/>
      <c r="AE53" s="699"/>
      <c r="AF53" s="699"/>
      <c r="AG53" s="699"/>
      <c r="AH53" s="699"/>
      <c r="AI53" s="699"/>
      <c r="AJ53" s="699"/>
      <c r="AK53" s="699"/>
      <c r="AS53" s="702"/>
    </row>
    <row r="54" spans="1:47" s="701" customFormat="1" ht="36" customHeight="1" x14ac:dyDescent="0.4">
      <c r="A54" s="57"/>
      <c r="B54" s="585" t="s">
        <v>174</v>
      </c>
      <c r="C54" s="580"/>
      <c r="D54" s="700"/>
      <c r="E54" s="699"/>
      <c r="F54" s="699"/>
      <c r="G54" s="699"/>
      <c r="H54"/>
      <c r="I54"/>
      <c r="J54"/>
      <c r="K54"/>
      <c r="L54"/>
      <c r="M54"/>
      <c r="N54"/>
      <c r="O54"/>
      <c r="P54"/>
      <c r="Q54"/>
      <c r="R54"/>
      <c r="S54"/>
      <c r="T54"/>
      <c r="U54"/>
      <c r="V54"/>
      <c r="W54"/>
      <c r="X54"/>
      <c r="Y54"/>
      <c r="Z54"/>
      <c r="AA54"/>
      <c r="AB54"/>
      <c r="AC54"/>
      <c r="AD54" s="1346"/>
      <c r="AE54" s="699"/>
      <c r="AF54" s="699"/>
      <c r="AG54" s="699"/>
      <c r="AH54" s="699"/>
      <c r="AI54" s="699"/>
      <c r="AJ54" s="699"/>
      <c r="AK54" s="699"/>
      <c r="AS54" s="702"/>
    </row>
    <row r="55" spans="1:47" s="701" customFormat="1" ht="36" customHeight="1" x14ac:dyDescent="0.4">
      <c r="A55" s="57"/>
      <c r="B55" s="585" t="s">
        <v>314</v>
      </c>
      <c r="C55" s="580"/>
      <c r="D55" s="700"/>
      <c r="E55" s="699"/>
      <c r="F55"/>
      <c r="G55"/>
      <c r="H55"/>
      <c r="I55"/>
      <c r="J55"/>
      <c r="K55"/>
      <c r="L55"/>
      <c r="M55"/>
      <c r="N55"/>
      <c r="O55"/>
      <c r="P55"/>
      <c r="Q55"/>
      <c r="R55"/>
      <c r="S55"/>
      <c r="T55"/>
      <c r="U55"/>
      <c r="V55"/>
      <c r="W55"/>
      <c r="X55"/>
      <c r="Y55"/>
      <c r="Z55"/>
      <c r="AA55"/>
      <c r="AB55"/>
      <c r="AC55"/>
      <c r="AD55" s="1346"/>
      <c r="AE55" s="699"/>
      <c r="AF55" s="699"/>
      <c r="AG55" s="699"/>
      <c r="AH55" s="699"/>
      <c r="AI55" s="699"/>
      <c r="AJ55" s="699"/>
      <c r="AK55" s="699"/>
      <c r="AS55" s="702"/>
    </row>
    <row r="56" spans="1:47" s="701" customFormat="1" ht="36" customHeight="1" x14ac:dyDescent="0.4">
      <c r="A56" s="57"/>
      <c r="B56" s="846" t="s">
        <v>145</v>
      </c>
      <c r="C56" s="580"/>
      <c r="D56" s="700"/>
      <c r="E56" s="699"/>
      <c r="F56"/>
      <c r="G56"/>
      <c r="H56"/>
      <c r="I56"/>
      <c r="J56"/>
      <c r="K56"/>
      <c r="L56"/>
      <c r="M56"/>
      <c r="N56"/>
      <c r="O56"/>
      <c r="P56"/>
      <c r="Q56"/>
      <c r="R56"/>
      <c r="S56"/>
      <c r="T56"/>
      <c r="U56"/>
      <c r="V56"/>
      <c r="W56"/>
      <c r="X56"/>
      <c r="Y56"/>
      <c r="Z56"/>
      <c r="AA56"/>
      <c r="AB56"/>
      <c r="AC56"/>
      <c r="AD56" s="1346"/>
      <c r="AE56" s="699"/>
      <c r="AF56" s="699"/>
      <c r="AG56" s="699"/>
      <c r="AH56" s="699"/>
      <c r="AI56" s="699"/>
      <c r="AJ56" s="699"/>
      <c r="AK56" s="699"/>
      <c r="AS56" s="702"/>
    </row>
    <row r="57" spans="1:47" s="701" customFormat="1" ht="36" customHeight="1" x14ac:dyDescent="0.4">
      <c r="A57" s="57"/>
      <c r="B57" s="59"/>
      <c r="C57" s="58"/>
      <c r="D57" s="700"/>
      <c r="E57" s="699"/>
      <c r="F57"/>
      <c r="G57"/>
      <c r="H57"/>
      <c r="I57"/>
      <c r="J57"/>
      <c r="K57"/>
      <c r="L57"/>
      <c r="M57"/>
      <c r="N57"/>
      <c r="O57"/>
      <c r="P57"/>
      <c r="Q57"/>
      <c r="R57"/>
      <c r="S57"/>
      <c r="T57"/>
      <c r="U57"/>
      <c r="V57"/>
      <c r="W57"/>
      <c r="X57"/>
      <c r="Y57"/>
      <c r="Z57"/>
      <c r="AA57"/>
      <c r="AB57"/>
      <c r="AC57"/>
      <c r="AD57" s="1346"/>
      <c r="AE57" s="699"/>
      <c r="AF57" s="699"/>
      <c r="AG57" s="699"/>
      <c r="AH57" s="699"/>
      <c r="AI57" s="699"/>
      <c r="AJ57" s="699"/>
      <c r="AK57" s="699"/>
      <c r="AS57" s="702"/>
    </row>
    <row r="58" spans="1:47" ht="36" customHeight="1" x14ac:dyDescent="0.2">
      <c r="A58" s="1148"/>
      <c r="B58" s="1149" t="s">
        <v>639</v>
      </c>
      <c r="C58" s="1150"/>
    </row>
    <row r="59" spans="1:47" ht="36" customHeight="1" x14ac:dyDescent="0.2">
      <c r="A59" s="1109"/>
      <c r="B59" s="1109"/>
      <c r="C59" s="1109"/>
    </row>
    <row r="60" spans="1:47" ht="36" customHeight="1" x14ac:dyDescent="0.2">
      <c r="A60" s="1109"/>
      <c r="B60" s="1109"/>
      <c r="C60" s="1109"/>
    </row>
    <row r="61" spans="1:47" ht="36" customHeight="1" x14ac:dyDescent="0.2">
      <c r="A61" s="1109"/>
      <c r="B61" s="1109"/>
      <c r="C61" s="1109"/>
    </row>
    <row r="62" spans="1:47" ht="36" customHeight="1" x14ac:dyDescent="0.2">
      <c r="A62" s="1109"/>
      <c r="B62" s="1109"/>
      <c r="C62" s="1109"/>
    </row>
    <row r="63" spans="1:47" ht="36" customHeight="1" x14ac:dyDescent="0.2">
      <c r="A63" s="1109"/>
      <c r="B63" s="1109"/>
      <c r="C63" s="1109"/>
    </row>
    <row r="64" spans="1:47" ht="36" customHeight="1" x14ac:dyDescent="0.2">
      <c r="A64" s="1109"/>
      <c r="B64" s="1109"/>
      <c r="C64" s="1109"/>
    </row>
    <row r="65" spans="1:45" ht="36" customHeight="1" x14ac:dyDescent="0.2">
      <c r="A65" s="1109"/>
      <c r="B65" s="1109"/>
      <c r="C65" s="1109"/>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1:45" ht="36" customHeight="1" x14ac:dyDescent="0.2">
      <c r="A66" s="1109"/>
      <c r="B66" s="1109"/>
      <c r="C66" s="1109"/>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1:45" ht="36" customHeight="1" x14ac:dyDescent="0.2">
      <c r="A67" s="1109"/>
      <c r="B67" s="1109"/>
      <c r="C67" s="1109"/>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1:45" ht="36" customHeight="1" x14ac:dyDescent="0.2">
      <c r="A68" s="1109"/>
      <c r="B68" s="1109"/>
      <c r="C68" s="1109"/>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1:45" ht="36" customHeight="1" x14ac:dyDescent="0.2">
      <c r="A69" s="1109"/>
      <c r="B69" s="1109"/>
      <c r="C69" s="1109"/>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1:45" ht="36" customHeight="1" x14ac:dyDescent="0.2">
      <c r="A70" s="1109"/>
      <c r="B70" s="1109"/>
      <c r="C70" s="1109"/>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1:45" ht="36" customHeight="1" x14ac:dyDescent="0.2">
      <c r="A71" s="1109"/>
      <c r="B71" s="1109"/>
      <c r="C71" s="1109"/>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1:45" ht="36" customHeight="1" x14ac:dyDescent="0.2">
      <c r="A72" s="1109"/>
      <c r="B72" s="1109"/>
      <c r="C72" s="1109"/>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1:45" ht="36" customHeight="1" x14ac:dyDescent="0.2">
      <c r="A73" s="1109"/>
      <c r="B73" s="1109"/>
      <c r="C73" s="1109"/>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1:45" ht="36" customHeight="1" x14ac:dyDescent="0.2">
      <c r="A74" s="1109"/>
      <c r="B74" s="1109"/>
      <c r="C74" s="1109"/>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1:45" ht="36" customHeight="1" x14ac:dyDescent="0.2">
      <c r="A75" s="1109"/>
      <c r="B75" s="1109"/>
      <c r="C75" s="1109"/>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1:45" ht="36" customHeight="1" x14ac:dyDescent="0.2">
      <c r="A76" s="1109"/>
      <c r="B76" s="1109"/>
      <c r="C76" s="1109"/>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1:45" ht="36" customHeight="1" x14ac:dyDescent="0.2">
      <c r="A77" s="832"/>
      <c r="B77" s="832"/>
      <c r="C77" s="83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1:45" ht="36" customHeight="1" x14ac:dyDescent="0.2">
      <c r="A78" s="832"/>
      <c r="B78" s="832"/>
      <c r="C78" s="83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1:45" ht="36" customHeight="1" x14ac:dyDescent="0.2">
      <c r="A79" s="832"/>
      <c r="B79" s="832"/>
      <c r="C79" s="83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1:45" ht="36" customHeight="1" x14ac:dyDescent="0.2">
      <c r="A80" s="832"/>
      <c r="B80" s="832"/>
      <c r="C80" s="83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1:45" ht="36" customHeight="1" x14ac:dyDescent="0.2">
      <c r="A81" s="832"/>
      <c r="B81" s="832"/>
      <c r="C81" s="83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1:45" ht="36" customHeight="1" x14ac:dyDescent="0.2">
      <c r="A82" s="832"/>
      <c r="B82" s="832"/>
      <c r="C82" s="83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1:45" ht="36" customHeight="1" x14ac:dyDescent="0.2">
      <c r="A83" s="832"/>
      <c r="B83" s="832"/>
      <c r="C83" s="83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1:45" ht="36" customHeight="1" x14ac:dyDescent="0.2">
      <c r="A84" s="832"/>
      <c r="B84" s="832"/>
      <c r="C84" s="83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1:45" ht="36" customHeight="1" x14ac:dyDescent="0.2">
      <c r="A85" s="832"/>
      <c r="B85" s="832"/>
      <c r="C85" s="83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1:45" ht="36" customHeight="1" x14ac:dyDescent="0.2">
      <c r="A86" s="832"/>
      <c r="B86" s="832"/>
      <c r="C86" s="83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1:45" ht="36" customHeight="1" x14ac:dyDescent="0.2">
      <c r="A87" s="832"/>
      <c r="B87" s="832"/>
      <c r="C87" s="83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1:45" ht="36" customHeight="1" x14ac:dyDescent="0.2">
      <c r="A88" s="832"/>
      <c r="B88" s="832"/>
      <c r="C88" s="83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1:45" ht="36" customHeight="1" x14ac:dyDescent="0.2">
      <c r="A89" s="832"/>
      <c r="B89" s="832"/>
      <c r="C89" s="83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B38:B39"/>
    <mergeCell ref="B4:B6"/>
    <mergeCell ref="E2:E4"/>
    <mergeCell ref="S11:S14"/>
    <mergeCell ref="E9:E10"/>
    <mergeCell ref="O9:S10"/>
    <mergeCell ref="H37:H39"/>
    <mergeCell ref="Q34:Q37"/>
    <mergeCell ref="R34:R37"/>
    <mergeCell ref="S34:S37"/>
    <mergeCell ref="P34:P37"/>
    <mergeCell ref="I31:M33"/>
    <mergeCell ref="P27:P30"/>
    <mergeCell ref="F2:AI3"/>
    <mergeCell ref="AE18:AI19"/>
    <mergeCell ref="T15:X15"/>
    <mergeCell ref="Y15:AC15"/>
    <mergeCell ref="T11:T14"/>
    <mergeCell ref="AB16:AB19"/>
    <mergeCell ref="AA16:AA19"/>
    <mergeCell ref="E22:E25"/>
    <mergeCell ref="O11:O14"/>
    <mergeCell ref="O15:S15"/>
    <mergeCell ref="R11:R14"/>
    <mergeCell ref="AE11:AI13"/>
    <mergeCell ref="Z11:Z14"/>
    <mergeCell ref="AA11:AA14"/>
    <mergeCell ref="Y11:Y14"/>
    <mergeCell ref="AE14:AI14"/>
    <mergeCell ref="P16:P19"/>
    <mergeCell ref="U11:U14"/>
    <mergeCell ref="T18:X18"/>
    <mergeCell ref="AE15:AI15"/>
    <mergeCell ref="AE16:AI17"/>
    <mergeCell ref="AE20:AI20"/>
    <mergeCell ref="I20:M21"/>
    <mergeCell ref="Y20:AC21"/>
    <mergeCell ref="T16:X17"/>
    <mergeCell ref="AL5:AL8"/>
    <mergeCell ref="AE9:AI10"/>
    <mergeCell ref="T8:X8"/>
    <mergeCell ref="Y8:AC8"/>
    <mergeCell ref="AE8:AI8"/>
    <mergeCell ref="F4:AA5"/>
    <mergeCell ref="T9:X10"/>
    <mergeCell ref="AC16:AC19"/>
    <mergeCell ref="F6:AA6"/>
    <mergeCell ref="AL13:AL14"/>
    <mergeCell ref="Z16:Z19"/>
    <mergeCell ref="AC11:AC14"/>
    <mergeCell ref="I18:M19"/>
    <mergeCell ref="I17:M17"/>
    <mergeCell ref="I13:I16"/>
    <mergeCell ref="J13:J16"/>
    <mergeCell ref="L13:L16"/>
    <mergeCell ref="M13:M16"/>
    <mergeCell ref="K13:K16"/>
    <mergeCell ref="W11:W14"/>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F42:AG42"/>
    <mergeCell ref="AE22:AI30"/>
    <mergeCell ref="N34:N37"/>
    <mergeCell ref="Y26:AC26"/>
    <mergeCell ref="S22:S25"/>
    <mergeCell ref="O27:O30"/>
    <mergeCell ref="Y22:Y25"/>
    <mergeCell ref="X22:X25"/>
    <mergeCell ref="W22:W25"/>
    <mergeCell ref="Z22:Z25"/>
    <mergeCell ref="AB27:AB30"/>
    <mergeCell ref="F41:AG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AD27:AD30"/>
    <mergeCell ref="AD22:AD25"/>
    <mergeCell ref="AD16:AD19"/>
    <mergeCell ref="AD11:AD14"/>
    <mergeCell ref="F27:F29"/>
    <mergeCell ref="K27:K30"/>
    <mergeCell ref="O22:O25"/>
    <mergeCell ref="P22:P25"/>
    <mergeCell ref="K22:K25"/>
    <mergeCell ref="J27:J30"/>
    <mergeCell ref="M27:M30"/>
    <mergeCell ref="O26:S26"/>
    <mergeCell ref="Q27:Q30"/>
    <mergeCell ref="R22:R25"/>
    <mergeCell ref="AC22:AC25"/>
  </mergeCells>
  <phoneticPr fontId="0" type="noConversion"/>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5"/>
  <sheetViews>
    <sheetView showGridLines="0" zoomScale="84" zoomScaleNormal="84" zoomScaleSheetLayoutView="84" workbookViewId="0">
      <selection activeCell="J160" sqref="J160"/>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4"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5.85546875" style="126" customWidth="1"/>
    <col min="11" max="11" width="3.5703125" style="126" customWidth="1"/>
    <col min="12" max="12" width="26.28515625" style="552" customWidth="1"/>
    <col min="13" max="13" width="5.5703125" style="246" customWidth="1"/>
    <col min="14" max="14" width="12.7109375" style="365" customWidth="1"/>
    <col min="15" max="15" width="3.5703125" style="86" customWidth="1"/>
  </cols>
  <sheetData>
    <row r="1" spans="1:15" ht="15.75" customHeight="1" x14ac:dyDescent="0.2">
      <c r="A1" s="1148"/>
      <c r="B1" s="1149" t="s">
        <v>639</v>
      </c>
      <c r="C1" s="1150"/>
      <c r="D1" s="665"/>
      <c r="E1" s="326"/>
      <c r="F1" s="326"/>
      <c r="G1" s="326"/>
    </row>
    <row r="2" spans="1:15" ht="15.75" customHeight="1" thickBot="1" x14ac:dyDescent="0.25">
      <c r="A2" s="722"/>
      <c r="B2" s="1173"/>
      <c r="C2" s="58"/>
      <c r="E2" s="327"/>
      <c r="F2" s="328"/>
      <c r="G2" s="328"/>
      <c r="H2" s="92"/>
      <c r="I2" s="92"/>
      <c r="J2" s="92"/>
      <c r="K2" s="92"/>
      <c r="L2" s="328"/>
      <c r="M2" s="247"/>
      <c r="N2" s="366"/>
      <c r="O2" s="87"/>
    </row>
    <row r="3" spans="1:15" ht="15.75" customHeight="1" thickBot="1" x14ac:dyDescent="0.25">
      <c r="A3" s="722"/>
      <c r="B3" s="391" t="s">
        <v>87</v>
      </c>
      <c r="C3" s="58"/>
      <c r="E3" s="1618" t="str">
        <f>'802.11 Cover'!$E$2</f>
        <v>134th IEEE 802.11 WIRELESS LOCAL AREA NETWORKS SESSION</v>
      </c>
      <c r="F3" s="1619"/>
      <c r="G3" s="1619"/>
      <c r="H3" s="1620"/>
      <c r="I3" s="1620"/>
      <c r="J3" s="1620"/>
      <c r="K3" s="1620"/>
      <c r="L3" s="1620"/>
      <c r="M3" s="1620"/>
      <c r="N3" s="1621"/>
      <c r="O3" s="87"/>
    </row>
    <row r="4" spans="1:15" ht="15.75" customHeight="1" x14ac:dyDescent="0.2">
      <c r="A4" s="722"/>
      <c r="B4" s="1359" t="str">
        <f>Title!$B$4</f>
        <v>R4</v>
      </c>
      <c r="C4" s="58"/>
      <c r="E4" s="1622" t="str">
        <f>'802.11 Cover'!$E$5</f>
        <v>San Diego , CA, US</v>
      </c>
      <c r="F4" s="1623"/>
      <c r="G4" s="1623"/>
      <c r="H4" s="1623"/>
      <c r="I4" s="1623"/>
      <c r="J4" s="1623"/>
      <c r="K4" s="1623"/>
      <c r="L4" s="1623"/>
      <c r="M4" s="1623"/>
      <c r="N4" s="1624"/>
      <c r="O4" s="87"/>
    </row>
    <row r="5" spans="1:15" ht="15.75" customHeight="1" x14ac:dyDescent="0.2">
      <c r="A5" s="722"/>
      <c r="B5" s="1360"/>
      <c r="C5" s="58"/>
      <c r="E5" s="1645" t="str">
        <f>'802.11 Cover'!$E$7</f>
        <v>July 15-20, 2012</v>
      </c>
      <c r="F5" s="1636"/>
      <c r="G5" s="1636"/>
      <c r="H5" s="1636"/>
      <c r="I5" s="1636"/>
      <c r="J5" s="1636"/>
      <c r="K5" s="1636"/>
      <c r="L5" s="1636"/>
      <c r="M5" s="1636"/>
      <c r="N5" s="1637"/>
      <c r="O5" s="127"/>
    </row>
    <row r="6" spans="1:15" ht="15.75" customHeight="1" thickBot="1" x14ac:dyDescent="0.25">
      <c r="A6" s="722"/>
      <c r="B6" s="1361"/>
      <c r="C6" s="58"/>
      <c r="E6" s="329"/>
      <c r="F6" s="330"/>
      <c r="G6" s="330"/>
      <c r="H6" s="128"/>
      <c r="I6" s="129"/>
      <c r="J6" s="129"/>
      <c r="K6" s="129"/>
      <c r="L6" s="129"/>
      <c r="M6" s="248"/>
      <c r="N6" s="130"/>
      <c r="O6" s="127"/>
    </row>
    <row r="7" spans="1:15" ht="15.75" customHeight="1" thickBot="1" x14ac:dyDescent="0.25">
      <c r="A7" s="722"/>
      <c r="B7" s="59"/>
      <c r="C7" s="636"/>
      <c r="D7" s="666"/>
      <c r="E7" s="331"/>
      <c r="F7" s="332"/>
      <c r="G7" s="332"/>
      <c r="H7" s="23"/>
      <c r="I7" s="23"/>
      <c r="J7" s="23"/>
      <c r="K7" s="23"/>
      <c r="L7" s="553"/>
      <c r="M7" s="249"/>
      <c r="N7" s="367"/>
      <c r="O7" s="87"/>
    </row>
    <row r="8" spans="1:15" ht="15.75" customHeight="1" x14ac:dyDescent="0.2">
      <c r="A8" s="722"/>
      <c r="B8" s="570" t="s">
        <v>142</v>
      </c>
      <c r="C8" s="571"/>
      <c r="E8" s="1646" t="s">
        <v>607</v>
      </c>
      <c r="F8" s="1647"/>
      <c r="G8" s="1647"/>
      <c r="H8" s="1648"/>
      <c r="I8" s="1648"/>
      <c r="J8" s="1648"/>
      <c r="K8" s="1648"/>
      <c r="L8" s="1648"/>
      <c r="M8" s="1648"/>
      <c r="N8" s="1649"/>
      <c r="O8" s="88"/>
    </row>
    <row r="9" spans="1:15" ht="15.75" customHeight="1" x14ac:dyDescent="0.2">
      <c r="A9" s="722"/>
      <c r="B9" s="836" t="s">
        <v>171</v>
      </c>
      <c r="C9" s="571"/>
      <c r="E9" s="1608" t="s">
        <v>344</v>
      </c>
      <c r="F9" s="1609"/>
      <c r="G9" s="1609"/>
      <c r="H9" s="1609"/>
      <c r="I9" s="1609"/>
      <c r="J9" s="1609"/>
      <c r="K9" s="1609"/>
      <c r="L9" s="1609"/>
      <c r="M9" s="1609"/>
      <c r="N9" s="1610"/>
      <c r="O9" s="131"/>
    </row>
    <row r="10" spans="1:15" ht="15.75" customHeight="1" x14ac:dyDescent="0.2">
      <c r="A10" s="722"/>
      <c r="B10" s="837"/>
      <c r="C10" s="838"/>
      <c r="E10" s="1628" t="s">
        <v>114</v>
      </c>
      <c r="F10" s="1629"/>
      <c r="G10" s="1629"/>
      <c r="H10" s="1629"/>
      <c r="I10" s="1629"/>
      <c r="J10" s="1629"/>
      <c r="K10" s="1629"/>
      <c r="L10" s="1629"/>
      <c r="M10" s="1629"/>
      <c r="N10" s="1630"/>
      <c r="O10" s="131"/>
    </row>
    <row r="11" spans="1:15" ht="15.75" customHeight="1" x14ac:dyDescent="0.2">
      <c r="A11" s="722"/>
      <c r="B11" s="839" t="s">
        <v>506</v>
      </c>
      <c r="C11" s="571"/>
      <c r="E11" s="1611" t="s">
        <v>417</v>
      </c>
      <c r="F11" s="1612"/>
      <c r="G11" s="1612"/>
      <c r="H11" s="1612"/>
      <c r="I11" s="1612"/>
      <c r="J11" s="1612"/>
      <c r="K11" s="1612"/>
      <c r="L11" s="1612"/>
      <c r="M11" s="1612"/>
      <c r="N11" s="1613"/>
      <c r="O11" s="132"/>
    </row>
    <row r="12" spans="1:15" ht="15.75" customHeight="1" x14ac:dyDescent="0.2">
      <c r="A12" s="57"/>
      <c r="B12" s="840" t="s">
        <v>507</v>
      </c>
      <c r="C12" s="58"/>
      <c r="E12" s="499"/>
      <c r="F12" s="499"/>
      <c r="G12" s="499"/>
      <c r="H12" s="27"/>
      <c r="I12" s="28"/>
      <c r="J12" s="1640" t="str">
        <f>Title!$B$4</f>
        <v>R4</v>
      </c>
      <c r="K12" s="28"/>
      <c r="L12" s="554"/>
      <c r="M12" s="252"/>
      <c r="N12" s="1642" t="s">
        <v>288</v>
      </c>
      <c r="O12" s="132"/>
    </row>
    <row r="13" spans="1:15" ht="15.75" customHeight="1" x14ac:dyDescent="0.2">
      <c r="A13" s="722"/>
      <c r="B13" s="841" t="s">
        <v>197</v>
      </c>
      <c r="C13" s="571"/>
      <c r="E13" s="499"/>
      <c r="F13" s="499"/>
      <c r="G13" s="499"/>
      <c r="H13" s="27"/>
      <c r="I13" s="28"/>
      <c r="J13" s="1641"/>
      <c r="K13" s="28"/>
      <c r="L13" s="554"/>
      <c r="M13" s="253"/>
      <c r="N13" s="1643"/>
      <c r="O13" s="132"/>
    </row>
    <row r="14" spans="1:15" ht="15.75" customHeight="1" x14ac:dyDescent="0.2">
      <c r="A14" s="57"/>
      <c r="B14" s="842" t="s">
        <v>307</v>
      </c>
      <c r="C14" s="571"/>
      <c r="E14" s="179">
        <v>1</v>
      </c>
      <c r="F14" s="180"/>
      <c r="G14" s="180"/>
      <c r="H14" s="180"/>
      <c r="I14" s="277"/>
      <c r="J14" s="182" t="s">
        <v>322</v>
      </c>
      <c r="K14" s="183" t="s">
        <v>215</v>
      </c>
      <c r="L14" s="183" t="s">
        <v>335</v>
      </c>
      <c r="M14" s="261">
        <v>0</v>
      </c>
      <c r="N14" s="184">
        <f>TIME(11,30,0)</f>
        <v>0.47916666666666669</v>
      </c>
      <c r="O14" s="132"/>
    </row>
    <row r="15" spans="1:15" ht="15.75" customHeight="1" x14ac:dyDescent="0.2">
      <c r="A15" s="57"/>
      <c r="B15" s="577" t="s">
        <v>343</v>
      </c>
      <c r="C15" s="571"/>
      <c r="E15" s="333"/>
      <c r="F15" s="177">
        <v>1.1000000000000001</v>
      </c>
      <c r="G15" s="177"/>
      <c r="H15" s="177"/>
      <c r="I15" s="223" t="s">
        <v>47</v>
      </c>
      <c r="J15" s="202" t="s">
        <v>323</v>
      </c>
      <c r="K15" s="203" t="s">
        <v>215</v>
      </c>
      <c r="L15" s="234" t="s">
        <v>335</v>
      </c>
      <c r="M15" s="264">
        <v>1</v>
      </c>
      <c r="N15" s="215">
        <f>N14+TIME(0,M14,0)</f>
        <v>0.47916666666666669</v>
      </c>
      <c r="O15" s="132"/>
    </row>
    <row r="16" spans="1:15" ht="15.75" customHeight="1" x14ac:dyDescent="0.25">
      <c r="A16" s="57"/>
      <c r="B16" s="578" t="s">
        <v>425</v>
      </c>
      <c r="C16" s="579"/>
      <c r="E16" s="333"/>
      <c r="F16" s="177">
        <v>1.2</v>
      </c>
      <c r="G16" s="177"/>
      <c r="H16" s="177"/>
      <c r="I16" s="223" t="s">
        <v>47</v>
      </c>
      <c r="J16" s="521" t="s">
        <v>765</v>
      </c>
      <c r="K16" s="203" t="s">
        <v>215</v>
      </c>
      <c r="L16" s="234" t="s">
        <v>147</v>
      </c>
      <c r="M16" s="264">
        <v>1</v>
      </c>
      <c r="N16" s="215">
        <f>N15+TIME(0,M15,0)</f>
        <v>0.47986111111111113</v>
      </c>
      <c r="O16" s="139"/>
    </row>
    <row r="17" spans="1:15" ht="15.75" customHeight="1" x14ac:dyDescent="0.2">
      <c r="A17" s="57"/>
      <c r="B17" s="59"/>
      <c r="C17" s="520"/>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51</v>
      </c>
      <c r="J18" s="280" t="s">
        <v>320</v>
      </c>
      <c r="K18" s="203" t="s">
        <v>215</v>
      </c>
      <c r="L18" s="234" t="s">
        <v>335</v>
      </c>
      <c r="M18" s="264">
        <v>1</v>
      </c>
      <c r="N18" s="215">
        <f>N16+TIME(0,M16,0)</f>
        <v>0.48055555555555557</v>
      </c>
      <c r="O18" s="132"/>
    </row>
    <row r="19" spans="1:15" ht="21.75" customHeight="1" x14ac:dyDescent="0.2">
      <c r="A19" s="722"/>
      <c r="B19" s="1325" t="s">
        <v>508</v>
      </c>
      <c r="C19" s="571"/>
      <c r="E19" s="335"/>
      <c r="F19" s="281">
        <v>1.4</v>
      </c>
      <c r="G19" s="281"/>
      <c r="H19" s="281"/>
      <c r="I19" s="221" t="s">
        <v>51</v>
      </c>
      <c r="J19" s="282" t="s">
        <v>255</v>
      </c>
      <c r="K19" s="190" t="s">
        <v>215</v>
      </c>
      <c r="L19" s="190" t="s">
        <v>50</v>
      </c>
      <c r="M19" s="262">
        <v>1</v>
      </c>
      <c r="N19" s="191">
        <f>N18+TIME(0,M18,0)</f>
        <v>0.48125000000000001</v>
      </c>
      <c r="O19" s="89"/>
    </row>
    <row r="20" spans="1:15" ht="15.75" customHeight="1" x14ac:dyDescent="0.2">
      <c r="A20" s="57"/>
      <c r="B20" s="840" t="s">
        <v>509</v>
      </c>
      <c r="C20" s="58"/>
      <c r="E20" s="283"/>
      <c r="F20" s="283"/>
      <c r="G20" s="283"/>
      <c r="H20" s="283"/>
      <c r="I20" s="284"/>
      <c r="J20" s="284"/>
      <c r="K20" s="284"/>
      <c r="L20" s="284"/>
      <c r="M20" s="285"/>
      <c r="N20" s="286"/>
      <c r="O20" s="89"/>
    </row>
    <row r="21" spans="1:15" ht="15.75" customHeight="1" x14ac:dyDescent="0.2">
      <c r="A21" s="722"/>
      <c r="B21" s="1326" t="s">
        <v>303</v>
      </c>
      <c r="C21" s="571"/>
      <c r="E21" s="336">
        <v>2</v>
      </c>
      <c r="F21" s="287"/>
      <c r="G21" s="287"/>
      <c r="H21" s="287"/>
      <c r="I21" s="288" t="s">
        <v>161</v>
      </c>
      <c r="J21" s="289" t="s">
        <v>152</v>
      </c>
      <c r="K21" s="289" t="s">
        <v>215</v>
      </c>
      <c r="L21" s="717" t="s">
        <v>758</v>
      </c>
      <c r="M21" s="290">
        <v>1</v>
      </c>
      <c r="N21" s="243">
        <f>N19+TIME(0,M19,0)</f>
        <v>0.48194444444444445</v>
      </c>
      <c r="O21" s="89"/>
    </row>
    <row r="22" spans="1:15" ht="15.75" customHeight="1" x14ac:dyDescent="0.25">
      <c r="A22" s="57"/>
      <c r="B22" s="1327" t="s">
        <v>342</v>
      </c>
      <c r="C22" s="571"/>
      <c r="E22" s="291"/>
      <c r="F22" s="291"/>
      <c r="G22" s="291"/>
      <c r="H22" s="291"/>
      <c r="I22" s="217"/>
      <c r="J22" s="234"/>
      <c r="K22" s="234"/>
      <c r="L22" s="234"/>
      <c r="M22" s="292"/>
      <c r="N22" s="196"/>
      <c r="O22" s="132"/>
    </row>
    <row r="23" spans="1:15" ht="15.75" customHeight="1" x14ac:dyDescent="0.25">
      <c r="A23" s="57"/>
      <c r="B23" s="1328" t="s">
        <v>360</v>
      </c>
      <c r="C23" s="571"/>
      <c r="E23" s="337">
        <v>3</v>
      </c>
      <c r="F23" s="293"/>
      <c r="G23" s="293"/>
      <c r="H23" s="293"/>
      <c r="I23" s="277"/>
      <c r="J23" s="236" t="s">
        <v>224</v>
      </c>
      <c r="K23" s="183"/>
      <c r="L23" s="183"/>
      <c r="M23" s="261">
        <v>3</v>
      </c>
      <c r="N23" s="184">
        <f>N21+TIME(0,M21,0)</f>
        <v>0.4826388888888889</v>
      </c>
      <c r="O23" s="132"/>
    </row>
    <row r="24" spans="1:15" ht="15.75" customHeight="1" x14ac:dyDescent="0.2">
      <c r="A24" s="57"/>
      <c r="B24" s="1329" t="s">
        <v>359</v>
      </c>
      <c r="C24" s="571"/>
      <c r="E24" s="338"/>
      <c r="F24" s="228">
        <v>3.1</v>
      </c>
      <c r="G24" s="228"/>
      <c r="H24" s="228"/>
      <c r="I24" s="217" t="s">
        <v>51</v>
      </c>
      <c r="J24" s="653" t="s">
        <v>327</v>
      </c>
      <c r="K24" s="203" t="s">
        <v>215</v>
      </c>
      <c r="L24" s="234" t="s">
        <v>337</v>
      </c>
      <c r="M24" s="264"/>
      <c r="N24" s="204"/>
      <c r="O24" s="132"/>
    </row>
    <row r="25" spans="1:15" ht="15.75" customHeight="1" x14ac:dyDescent="0.2">
      <c r="A25" s="57"/>
      <c r="B25" s="1330" t="s">
        <v>427</v>
      </c>
      <c r="C25" s="571"/>
      <c r="E25" s="338"/>
      <c r="F25" s="228"/>
      <c r="G25" s="232">
        <v>1</v>
      </c>
      <c r="H25" s="228"/>
      <c r="I25" s="217"/>
      <c r="J25" s="718" t="s">
        <v>452</v>
      </c>
      <c r="K25" s="203"/>
      <c r="L25" s="234"/>
      <c r="M25" s="264"/>
      <c r="N25" s="204"/>
      <c r="O25" s="132"/>
    </row>
    <row r="26" spans="1:15" ht="15.75" customHeight="1" x14ac:dyDescent="0.25">
      <c r="A26" s="57"/>
      <c r="B26" s="1331" t="s">
        <v>428</v>
      </c>
      <c r="C26" s="571"/>
      <c r="E26" s="338"/>
      <c r="F26" s="228"/>
      <c r="G26" s="177">
        <f>G25+1</f>
        <v>2</v>
      </c>
      <c r="H26" s="232"/>
      <c r="I26" s="217"/>
      <c r="J26" s="718" t="s">
        <v>418</v>
      </c>
      <c r="K26" s="203" t="s">
        <v>215</v>
      </c>
      <c r="L26" s="234" t="s">
        <v>356</v>
      </c>
      <c r="M26" s="264"/>
      <c r="N26" s="204"/>
      <c r="O26" s="132"/>
    </row>
    <row r="27" spans="1:15" ht="15.75" customHeight="1" x14ac:dyDescent="0.2">
      <c r="A27" s="57"/>
      <c r="B27" s="1332" t="s">
        <v>38</v>
      </c>
      <c r="C27" s="571"/>
      <c r="E27" s="333"/>
      <c r="F27" s="177"/>
      <c r="G27" s="177">
        <f>G26+1</f>
        <v>3</v>
      </c>
      <c r="H27" s="177"/>
      <c r="I27" s="217" t="s">
        <v>51</v>
      </c>
      <c r="J27" s="719" t="s">
        <v>176</v>
      </c>
      <c r="K27" s="203" t="s">
        <v>215</v>
      </c>
      <c r="L27" s="234" t="s">
        <v>356</v>
      </c>
      <c r="M27" s="264"/>
      <c r="N27" s="204"/>
      <c r="O27" s="132"/>
    </row>
    <row r="28" spans="1:15" ht="15.75" customHeight="1" x14ac:dyDescent="0.2">
      <c r="A28" s="57"/>
      <c r="B28" s="1333" t="s">
        <v>32</v>
      </c>
      <c r="C28" s="571"/>
      <c r="E28" s="338"/>
      <c r="F28" s="228"/>
      <c r="G28" s="228"/>
      <c r="H28" s="177"/>
      <c r="I28" s="217"/>
      <c r="J28" s="718" t="s">
        <v>440</v>
      </c>
      <c r="K28" s="203" t="s">
        <v>215</v>
      </c>
      <c r="L28" s="234" t="s">
        <v>356</v>
      </c>
      <c r="M28" s="264"/>
      <c r="N28" s="204"/>
      <c r="O28" s="132"/>
    </row>
    <row r="29" spans="1:15" ht="15.75" customHeight="1" x14ac:dyDescent="0.2">
      <c r="A29" s="57"/>
      <c r="B29" s="59"/>
      <c r="C29" s="58"/>
      <c r="E29" s="333"/>
      <c r="F29" s="177"/>
      <c r="G29" s="177"/>
      <c r="H29" s="177"/>
      <c r="I29" s="217" t="s">
        <v>51</v>
      </c>
      <c r="J29" s="719" t="s">
        <v>177</v>
      </c>
      <c r="K29" s="203" t="s">
        <v>215</v>
      </c>
      <c r="L29" s="234" t="s">
        <v>356</v>
      </c>
      <c r="M29" s="264"/>
      <c r="N29" s="204"/>
      <c r="O29" s="89"/>
    </row>
    <row r="30" spans="1:15" ht="15.75" customHeight="1" x14ac:dyDescent="0.2">
      <c r="A30" s="57"/>
      <c r="B30" s="59"/>
      <c r="C30" s="58"/>
      <c r="E30" s="333"/>
      <c r="F30" s="177"/>
      <c r="G30" s="177"/>
      <c r="H30" s="177"/>
      <c r="I30" s="217" t="s">
        <v>51</v>
      </c>
      <c r="J30" s="719" t="s">
        <v>441</v>
      </c>
      <c r="K30" s="203" t="s">
        <v>215</v>
      </c>
      <c r="L30" s="234" t="s">
        <v>356</v>
      </c>
      <c r="M30" s="264"/>
      <c r="N30" s="204"/>
      <c r="O30" s="89"/>
    </row>
    <row r="31" spans="1:15" ht="15.75" customHeight="1" x14ac:dyDescent="0.2">
      <c r="A31" s="57"/>
      <c r="B31" s="839" t="s">
        <v>510</v>
      </c>
      <c r="C31" s="58"/>
      <c r="E31" s="333"/>
      <c r="F31" s="177"/>
      <c r="G31" s="177"/>
      <c r="H31" s="177"/>
      <c r="I31" s="217" t="s">
        <v>51</v>
      </c>
      <c r="J31" s="719" t="s">
        <v>156</v>
      </c>
      <c r="K31" s="203" t="s">
        <v>215</v>
      </c>
      <c r="L31" s="234" t="s">
        <v>356</v>
      </c>
      <c r="M31" s="264"/>
      <c r="N31" s="204"/>
      <c r="O31" s="89"/>
    </row>
    <row r="32" spans="1:15" ht="15.75" customHeight="1" x14ac:dyDescent="0.2">
      <c r="A32" s="57"/>
      <c r="B32" s="840" t="s">
        <v>511</v>
      </c>
      <c r="C32" s="58"/>
      <c r="E32" s="333"/>
      <c r="F32" s="177"/>
      <c r="G32" s="177"/>
      <c r="H32" s="177"/>
      <c r="I32" s="217" t="s">
        <v>51</v>
      </c>
      <c r="J32" s="719" t="s">
        <v>157</v>
      </c>
      <c r="K32" s="203" t="s">
        <v>215</v>
      </c>
      <c r="L32" s="234" t="s">
        <v>356</v>
      </c>
      <c r="M32" s="264"/>
      <c r="N32" s="204"/>
      <c r="O32" s="139"/>
    </row>
    <row r="33" spans="1:15" ht="15.75" customHeight="1" x14ac:dyDescent="0.2">
      <c r="A33" s="722"/>
      <c r="B33" s="1098" t="s">
        <v>512</v>
      </c>
      <c r="C33" s="571"/>
      <c r="E33" s="333"/>
      <c r="F33" s="177"/>
      <c r="G33" s="177"/>
      <c r="H33" s="177"/>
      <c r="I33" s="217" t="s">
        <v>51</v>
      </c>
      <c r="J33" s="719" t="s">
        <v>442</v>
      </c>
      <c r="K33" s="203" t="s">
        <v>215</v>
      </c>
      <c r="L33" s="234" t="s">
        <v>356</v>
      </c>
      <c r="M33" s="264"/>
      <c r="N33" s="204"/>
      <c r="O33" s="139"/>
    </row>
    <row r="34" spans="1:15" ht="15.75" customHeight="1" x14ac:dyDescent="0.2">
      <c r="A34" s="57"/>
      <c r="B34" s="1097" t="s">
        <v>513</v>
      </c>
      <c r="C34" s="58"/>
      <c r="E34" s="333"/>
      <c r="F34" s="177"/>
      <c r="G34" s="177"/>
      <c r="H34" s="177"/>
      <c r="I34" s="217" t="s">
        <v>51</v>
      </c>
      <c r="J34" s="719" t="s">
        <v>178</v>
      </c>
      <c r="K34" s="203" t="s">
        <v>215</v>
      </c>
      <c r="L34" s="234" t="s">
        <v>356</v>
      </c>
      <c r="M34" s="264"/>
      <c r="N34" s="204"/>
      <c r="O34" s="139"/>
    </row>
    <row r="35" spans="1:15" ht="15.75" customHeight="1" x14ac:dyDescent="0.2">
      <c r="A35" s="57"/>
      <c r="B35" s="59"/>
      <c r="C35" s="571"/>
      <c r="E35" s="333"/>
      <c r="F35" s="177"/>
      <c r="G35" s="177"/>
      <c r="H35" s="177"/>
      <c r="I35" s="217" t="s">
        <v>51</v>
      </c>
      <c r="J35" s="719" t="s">
        <v>443</v>
      </c>
      <c r="K35" s="203" t="s">
        <v>215</v>
      </c>
      <c r="L35" s="234" t="s">
        <v>356</v>
      </c>
      <c r="M35" s="264"/>
      <c r="N35" s="204"/>
      <c r="O35" s="139"/>
    </row>
    <row r="36" spans="1:15" ht="15.75" customHeight="1" x14ac:dyDescent="0.2">
      <c r="A36" s="57"/>
      <c r="B36" s="59"/>
      <c r="C36" s="571"/>
      <c r="E36" s="333"/>
      <c r="F36" s="177"/>
      <c r="G36" s="177"/>
      <c r="H36" s="177"/>
      <c r="I36" s="217" t="s">
        <v>51</v>
      </c>
      <c r="J36" s="719" t="s">
        <v>179</v>
      </c>
      <c r="K36" s="203" t="s">
        <v>215</v>
      </c>
      <c r="L36" s="234" t="s">
        <v>356</v>
      </c>
      <c r="M36" s="264"/>
      <c r="N36" s="204"/>
      <c r="O36" s="139"/>
    </row>
    <row r="37" spans="1:15" ht="15.75" customHeight="1" x14ac:dyDescent="0.2">
      <c r="A37" s="59"/>
      <c r="B37" s="59"/>
      <c r="C37" s="59"/>
      <c r="E37" s="333"/>
      <c r="F37" s="177">
        <v>3.2</v>
      </c>
      <c r="G37" s="177"/>
      <c r="H37" s="177"/>
      <c r="I37" s="217" t="s">
        <v>51</v>
      </c>
      <c r="J37" s="619" t="s">
        <v>328</v>
      </c>
      <c r="K37" s="203" t="s">
        <v>215</v>
      </c>
      <c r="L37" s="234" t="s">
        <v>279</v>
      </c>
      <c r="M37" s="264"/>
      <c r="N37" s="204"/>
      <c r="O37" s="139"/>
    </row>
    <row r="38" spans="1:15" ht="15.75" customHeight="1" x14ac:dyDescent="0.2">
      <c r="A38" s="59"/>
      <c r="B38" s="1364" t="s">
        <v>640</v>
      </c>
      <c r="C38" s="59"/>
      <c r="E38" s="333"/>
      <c r="F38" s="177"/>
      <c r="G38" s="177"/>
      <c r="H38" s="177"/>
      <c r="I38" s="217"/>
      <c r="J38" s="202" t="s">
        <v>419</v>
      </c>
      <c r="K38" s="203" t="s">
        <v>215</v>
      </c>
      <c r="L38" s="234" t="s">
        <v>356</v>
      </c>
      <c r="M38" s="264"/>
      <c r="N38" s="204"/>
      <c r="O38" s="139"/>
    </row>
    <row r="39" spans="1:15" ht="15.75" customHeight="1" x14ac:dyDescent="0.2">
      <c r="A39" s="59"/>
      <c r="B39" s="1365"/>
      <c r="C39" s="59"/>
      <c r="E39" s="333"/>
      <c r="F39" s="177"/>
      <c r="G39" s="177">
        <v>1</v>
      </c>
      <c r="H39" s="177"/>
      <c r="I39" s="217" t="s">
        <v>51</v>
      </c>
      <c r="J39" s="294" t="s">
        <v>158</v>
      </c>
      <c r="K39" s="203"/>
      <c r="L39" s="234"/>
      <c r="M39" s="264"/>
      <c r="N39" s="204"/>
      <c r="O39" s="140"/>
    </row>
    <row r="40" spans="1:15" ht="15.75" customHeight="1" x14ac:dyDescent="0.2">
      <c r="A40" s="59"/>
      <c r="B40" s="1151" t="s">
        <v>620</v>
      </c>
      <c r="C40" s="59"/>
      <c r="E40" s="185"/>
      <c r="F40" s="186">
        <v>3.3</v>
      </c>
      <c r="G40" s="186"/>
      <c r="H40" s="186"/>
      <c r="I40" s="221" t="s">
        <v>351</v>
      </c>
      <c r="J40" s="620" t="s">
        <v>209</v>
      </c>
      <c r="K40" s="189" t="s">
        <v>215</v>
      </c>
      <c r="L40" s="190" t="s">
        <v>336</v>
      </c>
      <c r="M40" s="262"/>
      <c r="N40" s="295"/>
      <c r="O40" s="140"/>
    </row>
    <row r="41" spans="1:15" ht="15.75" customHeight="1" x14ac:dyDescent="0.2">
      <c r="A41" s="57"/>
      <c r="B41" s="843" t="s">
        <v>447</v>
      </c>
      <c r="C41" s="58"/>
      <c r="E41" s="283"/>
      <c r="F41" s="283"/>
      <c r="G41" s="283"/>
      <c r="H41" s="283"/>
      <c r="I41" s="284"/>
      <c r="J41" s="296"/>
      <c r="K41" s="284"/>
      <c r="L41" s="284"/>
      <c r="M41" s="285"/>
      <c r="N41" s="749"/>
      <c r="O41" s="139"/>
    </row>
    <row r="42" spans="1:15" ht="15.75" customHeight="1" thickBot="1" x14ac:dyDescent="0.25">
      <c r="A42" s="57"/>
      <c r="B42" s="59"/>
      <c r="C42" s="58"/>
      <c r="E42" s="337">
        <v>4</v>
      </c>
      <c r="F42" s="293"/>
      <c r="G42" s="293"/>
      <c r="H42" s="293"/>
      <c r="I42" s="277"/>
      <c r="J42" s="236" t="s">
        <v>194</v>
      </c>
      <c r="K42" s="183"/>
      <c r="L42" s="183"/>
      <c r="M42" s="261"/>
      <c r="N42" s="235"/>
      <c r="O42" s="750"/>
    </row>
    <row r="43" spans="1:15" ht="15.75" customHeight="1" x14ac:dyDescent="0.2">
      <c r="A43" s="57"/>
      <c r="B43" s="703" t="s">
        <v>365</v>
      </c>
      <c r="C43" s="580"/>
      <c r="E43" s="339"/>
      <c r="F43" s="291">
        <v>4.0999999999999996</v>
      </c>
      <c r="G43" s="291"/>
      <c r="H43" s="291"/>
      <c r="I43" s="217" t="s">
        <v>51</v>
      </c>
      <c r="J43" s="617" t="s">
        <v>316</v>
      </c>
      <c r="K43" s="234"/>
      <c r="L43" s="234"/>
      <c r="M43" s="292"/>
      <c r="N43" s="235"/>
      <c r="O43" s="751"/>
    </row>
    <row r="44" spans="1:15" ht="15.75" customHeight="1" x14ac:dyDescent="0.2">
      <c r="A44" s="57"/>
      <c r="B44" s="704" t="s">
        <v>315</v>
      </c>
      <c r="C44" s="580"/>
      <c r="E44" s="339"/>
      <c r="F44" s="291"/>
      <c r="G44" s="232">
        <v>1</v>
      </c>
      <c r="H44" s="291"/>
      <c r="I44" s="217" t="s">
        <v>51</v>
      </c>
      <c r="J44" s="234" t="s">
        <v>355</v>
      </c>
      <c r="K44" s="234" t="s">
        <v>215</v>
      </c>
      <c r="L44" s="234" t="s">
        <v>356</v>
      </c>
      <c r="M44" s="298">
        <v>2</v>
      </c>
      <c r="N44" s="215">
        <f>N23+TIME(0,M23,0)</f>
        <v>0.48472222222222222</v>
      </c>
      <c r="O44" s="139"/>
    </row>
    <row r="45" spans="1:15" ht="15.75" customHeight="1" x14ac:dyDescent="0.2">
      <c r="A45" s="57"/>
      <c r="B45" s="581" t="s">
        <v>293</v>
      </c>
      <c r="C45" s="580"/>
      <c r="E45" s="339"/>
      <c r="F45" s="291"/>
      <c r="G45" s="177">
        <f>G44+1</f>
        <v>2</v>
      </c>
      <c r="H45" s="291"/>
      <c r="I45" s="217" t="s">
        <v>51</v>
      </c>
      <c r="J45" s="522" t="s">
        <v>613</v>
      </c>
      <c r="K45" s="234" t="s">
        <v>215</v>
      </c>
      <c r="L45" s="234" t="s">
        <v>279</v>
      </c>
      <c r="M45" s="292">
        <v>2</v>
      </c>
      <c r="N45" s="215">
        <f t="shared" ref="N45:N50" si="0">N44+TIME(0,M44,0)</f>
        <v>0.4861111111111111</v>
      </c>
      <c r="O45" s="139"/>
    </row>
    <row r="46" spans="1:15" ht="15.75" customHeight="1" x14ac:dyDescent="0.2">
      <c r="A46" s="57"/>
      <c r="B46" s="582" t="s">
        <v>143</v>
      </c>
      <c r="C46" s="580"/>
      <c r="E46" s="339"/>
      <c r="F46" s="291"/>
      <c r="G46" s="177">
        <f>G45+1</f>
        <v>3</v>
      </c>
      <c r="H46" s="291"/>
      <c r="I46" s="217" t="s">
        <v>51</v>
      </c>
      <c r="J46" s="523" t="s">
        <v>430</v>
      </c>
      <c r="K46" s="234" t="s">
        <v>215</v>
      </c>
      <c r="L46" s="234" t="s">
        <v>279</v>
      </c>
      <c r="M46" s="292">
        <v>1</v>
      </c>
      <c r="N46" s="215">
        <f t="shared" si="0"/>
        <v>0.48749999999999999</v>
      </c>
      <c r="O46" s="139"/>
    </row>
    <row r="47" spans="1:15" ht="15.75" customHeight="1" x14ac:dyDescent="0.2">
      <c r="A47" s="57"/>
      <c r="B47" s="583" t="s">
        <v>144</v>
      </c>
      <c r="C47" s="580"/>
      <c r="E47" s="339"/>
      <c r="F47" s="291"/>
      <c r="G47" s="177">
        <f>G46+1</f>
        <v>4</v>
      </c>
      <c r="H47" s="291"/>
      <c r="I47" s="217" t="s">
        <v>51</v>
      </c>
      <c r="J47" s="523" t="s">
        <v>16</v>
      </c>
      <c r="K47" s="234" t="s">
        <v>215</v>
      </c>
      <c r="L47" s="234" t="s">
        <v>279</v>
      </c>
      <c r="M47" s="292">
        <v>2</v>
      </c>
      <c r="N47" s="215">
        <f t="shared" si="0"/>
        <v>0.48819444444444443</v>
      </c>
      <c r="O47" s="139"/>
    </row>
    <row r="48" spans="1:15" ht="15.75" customHeight="1" x14ac:dyDescent="0.2">
      <c r="A48" s="57"/>
      <c r="B48" s="584" t="s">
        <v>141</v>
      </c>
      <c r="C48" s="580"/>
      <c r="E48" s="339"/>
      <c r="F48" s="291"/>
      <c r="G48" s="177">
        <f t="shared" ref="G48:G60" si="1">G47+1</f>
        <v>5</v>
      </c>
      <c r="H48" s="291"/>
      <c r="I48" s="217" t="s">
        <v>51</v>
      </c>
      <c r="J48" s="524" t="s">
        <v>609</v>
      </c>
      <c r="K48" s="234" t="s">
        <v>215</v>
      </c>
      <c r="L48" s="234" t="s">
        <v>279</v>
      </c>
      <c r="M48" s="292">
        <v>1</v>
      </c>
      <c r="N48" s="215">
        <f t="shared" si="0"/>
        <v>0.48958333333333331</v>
      </c>
      <c r="O48" s="139"/>
    </row>
    <row r="49" spans="1:15" ht="15.75" customHeight="1" x14ac:dyDescent="0.2">
      <c r="A49" s="57"/>
      <c r="B49" s="585" t="s">
        <v>311</v>
      </c>
      <c r="C49" s="580"/>
      <c r="E49" s="338"/>
      <c r="F49" s="291"/>
      <c r="G49" s="177">
        <f t="shared" si="1"/>
        <v>6</v>
      </c>
      <c r="H49" s="228"/>
      <c r="I49" s="217" t="s">
        <v>51</v>
      </c>
      <c r="J49" s="524" t="s">
        <v>28</v>
      </c>
      <c r="K49" s="203" t="s">
        <v>215</v>
      </c>
      <c r="L49" s="234" t="s">
        <v>279</v>
      </c>
      <c r="M49" s="264">
        <v>1</v>
      </c>
      <c r="N49" s="215">
        <f t="shared" si="0"/>
        <v>0.49027777777777776</v>
      </c>
      <c r="O49" s="132"/>
    </row>
    <row r="50" spans="1:15" ht="15.75" customHeight="1" x14ac:dyDescent="0.2">
      <c r="A50" s="57"/>
      <c r="B50" s="585" t="s">
        <v>312</v>
      </c>
      <c r="C50" s="580"/>
      <c r="E50" s="338"/>
      <c r="F50" s="291"/>
      <c r="G50" s="177">
        <f t="shared" si="1"/>
        <v>7</v>
      </c>
      <c r="H50" s="228"/>
      <c r="I50" s="217" t="s">
        <v>51</v>
      </c>
      <c r="J50" s="524" t="s">
        <v>29</v>
      </c>
      <c r="K50" s="203" t="s">
        <v>215</v>
      </c>
      <c r="L50" s="234" t="s">
        <v>279</v>
      </c>
      <c r="M50" s="264">
        <v>1</v>
      </c>
      <c r="N50" s="215">
        <f t="shared" si="0"/>
        <v>0.4909722222222222</v>
      </c>
      <c r="O50" s="132"/>
    </row>
    <row r="51" spans="1:15" ht="15.75" customHeight="1" x14ac:dyDescent="0.2">
      <c r="A51" s="57"/>
      <c r="B51" s="585" t="s">
        <v>175</v>
      </c>
      <c r="C51" s="580"/>
      <c r="E51" s="338"/>
      <c r="F51" s="291"/>
      <c r="G51" s="177">
        <f t="shared" si="1"/>
        <v>8</v>
      </c>
      <c r="H51" s="228"/>
      <c r="I51" s="217" t="s">
        <v>51</v>
      </c>
      <c r="J51" s="524" t="s">
        <v>499</v>
      </c>
      <c r="K51" s="203" t="s">
        <v>215</v>
      </c>
      <c r="L51" s="234" t="s">
        <v>279</v>
      </c>
      <c r="M51" s="264">
        <v>1</v>
      </c>
      <c r="N51" s="215">
        <f t="shared" ref="N51:N56" si="2">N50+TIME(0,M51,0)</f>
        <v>0.49166666666666664</v>
      </c>
      <c r="O51" s="132"/>
    </row>
    <row r="52" spans="1:15" ht="15.75" customHeight="1" x14ac:dyDescent="0.2">
      <c r="A52" s="57"/>
      <c r="B52" s="585" t="s">
        <v>317</v>
      </c>
      <c r="C52" s="580"/>
      <c r="E52" s="338"/>
      <c r="F52" s="291"/>
      <c r="G52" s="177">
        <f t="shared" si="1"/>
        <v>9</v>
      </c>
      <c r="H52" s="228"/>
      <c r="I52" s="217" t="s">
        <v>51</v>
      </c>
      <c r="J52" s="524" t="s">
        <v>484</v>
      </c>
      <c r="K52" s="203" t="s">
        <v>215</v>
      </c>
      <c r="L52" s="234" t="s">
        <v>279</v>
      </c>
      <c r="M52" s="264">
        <v>1</v>
      </c>
      <c r="N52" s="215">
        <f t="shared" si="2"/>
        <v>0.49236111111111108</v>
      </c>
      <c r="O52" s="132"/>
    </row>
    <row r="53" spans="1:15" ht="15.75" customHeight="1" x14ac:dyDescent="0.2">
      <c r="A53" s="57"/>
      <c r="B53" s="585" t="s">
        <v>313</v>
      </c>
      <c r="C53" s="580"/>
      <c r="E53" s="338"/>
      <c r="F53" s="291"/>
      <c r="G53" s="177">
        <f t="shared" si="1"/>
        <v>10</v>
      </c>
      <c r="H53" s="228"/>
      <c r="I53" s="217" t="s">
        <v>51</v>
      </c>
      <c r="J53" s="524" t="s">
        <v>485</v>
      </c>
      <c r="K53" s="203" t="s">
        <v>215</v>
      </c>
      <c r="L53" s="234" t="s">
        <v>279</v>
      </c>
      <c r="M53" s="264">
        <v>1</v>
      </c>
      <c r="N53" s="215">
        <f t="shared" si="2"/>
        <v>0.49305555555555552</v>
      </c>
      <c r="O53" s="132"/>
    </row>
    <row r="54" spans="1:15" s="832" customFormat="1" ht="15.75" customHeight="1" x14ac:dyDescent="0.2">
      <c r="A54" s="57"/>
      <c r="B54" s="585" t="s">
        <v>174</v>
      </c>
      <c r="C54" s="580"/>
      <c r="D54" s="664"/>
      <c r="E54" s="338"/>
      <c r="F54" s="291"/>
      <c r="G54" s="177">
        <f t="shared" si="1"/>
        <v>11</v>
      </c>
      <c r="H54" s="228"/>
      <c r="I54" s="1037" t="s">
        <v>51</v>
      </c>
      <c r="J54" s="522" t="s">
        <v>543</v>
      </c>
      <c r="K54" s="203" t="s">
        <v>215</v>
      </c>
      <c r="L54" s="234" t="s">
        <v>279</v>
      </c>
      <c r="M54" s="264">
        <v>3</v>
      </c>
      <c r="N54" s="215">
        <f t="shared" si="2"/>
        <v>0.49513888888888885</v>
      </c>
      <c r="O54" s="132"/>
    </row>
    <row r="55" spans="1:15" ht="15.75" customHeight="1" x14ac:dyDescent="0.25">
      <c r="A55" s="57"/>
      <c r="B55" s="585" t="s">
        <v>314</v>
      </c>
      <c r="C55" s="580"/>
      <c r="E55" s="338"/>
      <c r="F55" s="291"/>
      <c r="G55" s="177">
        <f t="shared" si="1"/>
        <v>12</v>
      </c>
      <c r="H55" s="228"/>
      <c r="I55" s="217" t="s">
        <v>51</v>
      </c>
      <c r="J55" s="525" t="s">
        <v>755</v>
      </c>
      <c r="K55" s="616" t="s">
        <v>215</v>
      </c>
      <c r="L55" s="234" t="s">
        <v>279</v>
      </c>
      <c r="M55" s="264">
        <v>2</v>
      </c>
      <c r="N55" s="215">
        <f t="shared" si="2"/>
        <v>0.49652777777777773</v>
      </c>
      <c r="O55" s="132"/>
    </row>
    <row r="56" spans="1:15" ht="15.75" customHeight="1" x14ac:dyDescent="0.2">
      <c r="A56" s="57"/>
      <c r="B56" s="846" t="s">
        <v>145</v>
      </c>
      <c r="C56" s="580"/>
      <c r="E56" s="338"/>
      <c r="F56" s="228"/>
      <c r="G56" s="177">
        <f t="shared" si="1"/>
        <v>13</v>
      </c>
      <c r="H56" s="228"/>
      <c r="I56" s="217" t="s">
        <v>51</v>
      </c>
      <c r="J56" s="525" t="s">
        <v>756</v>
      </c>
      <c r="K56" s="203" t="s">
        <v>215</v>
      </c>
      <c r="L56" s="234" t="s">
        <v>279</v>
      </c>
      <c r="M56" s="264">
        <v>2</v>
      </c>
      <c r="N56" s="215">
        <f t="shared" si="2"/>
        <v>0.49791666666666662</v>
      </c>
      <c r="O56" s="132"/>
    </row>
    <row r="57" spans="1:15" ht="15.75" customHeight="1" x14ac:dyDescent="0.2">
      <c r="A57" s="57"/>
      <c r="B57" s="59"/>
      <c r="C57" s="58"/>
      <c r="E57" s="291"/>
      <c r="F57" s="291"/>
      <c r="G57" s="177">
        <f t="shared" si="1"/>
        <v>14</v>
      </c>
      <c r="H57" s="228"/>
      <c r="I57" s="217" t="s">
        <v>51</v>
      </c>
      <c r="J57" s="675" t="s">
        <v>455</v>
      </c>
      <c r="K57" s="203" t="s">
        <v>215</v>
      </c>
      <c r="L57" s="234" t="s">
        <v>279</v>
      </c>
      <c r="M57" s="264">
        <v>2</v>
      </c>
      <c r="N57" s="215">
        <f>N56+TIME(0,M56,0)</f>
        <v>0.4993055555555555</v>
      </c>
      <c r="O57" s="139"/>
    </row>
    <row r="58" spans="1:15" s="1106" customFormat="1" ht="15.75" customHeight="1" x14ac:dyDescent="0.2">
      <c r="A58" s="1148"/>
      <c r="B58" s="1149" t="s">
        <v>639</v>
      </c>
      <c r="C58" s="1150"/>
      <c r="D58" s="664"/>
      <c r="E58" s="291"/>
      <c r="F58" s="291"/>
      <c r="G58" s="177">
        <f t="shared" si="1"/>
        <v>15</v>
      </c>
      <c r="H58" s="228"/>
      <c r="I58" s="1037" t="s">
        <v>51</v>
      </c>
      <c r="J58" s="362" t="s">
        <v>458</v>
      </c>
      <c r="K58" s="203" t="s">
        <v>215</v>
      </c>
      <c r="L58" s="234" t="s">
        <v>279</v>
      </c>
      <c r="M58" s="264">
        <v>2</v>
      </c>
      <c r="N58" s="215">
        <f>N57+TIME(0,M57,0)</f>
        <v>0.50069444444444444</v>
      </c>
      <c r="O58" s="139"/>
    </row>
    <row r="59" spans="1:15" s="1346" customFormat="1" ht="15.75" customHeight="1" x14ac:dyDescent="0.2">
      <c r="A59" s="1148"/>
      <c r="B59" s="1149"/>
      <c r="C59" s="1150"/>
      <c r="D59" s="664"/>
      <c r="E59" s="291"/>
      <c r="F59" s="291"/>
      <c r="G59" s="177">
        <f t="shared" si="1"/>
        <v>16</v>
      </c>
      <c r="H59" s="228"/>
      <c r="I59" s="1037" t="s">
        <v>51</v>
      </c>
      <c r="J59" s="362" t="s">
        <v>590</v>
      </c>
      <c r="K59" s="203" t="s">
        <v>215</v>
      </c>
      <c r="L59" s="234" t="s">
        <v>279</v>
      </c>
      <c r="M59" s="264">
        <v>2</v>
      </c>
      <c r="N59" s="215"/>
      <c r="O59" s="139"/>
    </row>
    <row r="60" spans="1:15" ht="15.75" customHeight="1" x14ac:dyDescent="0.2">
      <c r="A60" s="1109"/>
      <c r="B60" s="1109"/>
      <c r="C60" s="1109"/>
      <c r="E60" s="283"/>
      <c r="F60" s="283"/>
      <c r="G60" s="177">
        <f t="shared" si="1"/>
        <v>17</v>
      </c>
      <c r="H60" s="228"/>
      <c r="I60" s="217" t="s">
        <v>51</v>
      </c>
      <c r="J60" s="362" t="s">
        <v>608</v>
      </c>
      <c r="K60" s="203" t="s">
        <v>215</v>
      </c>
      <c r="L60" s="234" t="s">
        <v>279</v>
      </c>
      <c r="M60" s="264">
        <v>2</v>
      </c>
      <c r="N60" s="215">
        <f>N58+TIME(0,M58,0)</f>
        <v>0.50208333333333333</v>
      </c>
      <c r="O60" s="90"/>
    </row>
    <row r="61" spans="1:15" ht="15.75" customHeight="1" x14ac:dyDescent="0.2">
      <c r="A61" s="1109"/>
      <c r="B61" s="1109"/>
      <c r="C61" s="1109"/>
      <c r="E61" s="340">
        <v>5</v>
      </c>
      <c r="F61" s="226"/>
      <c r="G61" s="226"/>
      <c r="H61" s="226"/>
      <c r="I61" s="1638" t="s">
        <v>167</v>
      </c>
      <c r="J61" s="1638"/>
      <c r="K61" s="1638"/>
      <c r="L61" s="1638"/>
      <c r="M61" s="1638"/>
      <c r="N61" s="1639"/>
      <c r="O61" s="139"/>
    </row>
    <row r="62" spans="1:15" ht="15.75" customHeight="1" x14ac:dyDescent="0.2">
      <c r="A62" s="1109"/>
      <c r="B62" s="1109"/>
      <c r="C62" s="1109"/>
      <c r="E62" s="338"/>
      <c r="F62" s="228"/>
      <c r="G62" s="228"/>
      <c r="H62" s="228"/>
      <c r="I62" s="217"/>
      <c r="J62" s="203"/>
      <c r="K62" s="203"/>
      <c r="L62" s="203"/>
      <c r="M62" s="264"/>
      <c r="N62" s="215"/>
      <c r="O62" s="139"/>
    </row>
    <row r="63" spans="1:15" ht="16.5" customHeight="1" x14ac:dyDescent="0.2">
      <c r="A63" s="1109"/>
      <c r="B63" s="1109"/>
      <c r="C63" s="1109"/>
      <c r="E63" s="319"/>
      <c r="F63" s="217">
        <v>5.0999999999999996</v>
      </c>
      <c r="G63" s="217"/>
      <c r="H63" s="291"/>
      <c r="I63" s="217" t="s">
        <v>51</v>
      </c>
      <c r="J63" s="617" t="s">
        <v>64</v>
      </c>
      <c r="K63" s="234"/>
      <c r="L63" s="234"/>
      <c r="M63" s="292"/>
      <c r="N63" s="215"/>
      <c r="O63" s="141"/>
    </row>
    <row r="64" spans="1:15" ht="15.75" customHeight="1" x14ac:dyDescent="0.25">
      <c r="A64" s="1109"/>
      <c r="B64" s="1109"/>
      <c r="C64" s="1109"/>
      <c r="E64" s="341"/>
      <c r="F64" s="232"/>
      <c r="G64" s="232">
        <v>1</v>
      </c>
      <c r="H64" s="177"/>
      <c r="I64" s="217" t="s">
        <v>51</v>
      </c>
      <c r="J64" s="175" t="s">
        <v>501</v>
      </c>
      <c r="K64" s="203" t="s">
        <v>215</v>
      </c>
      <c r="L64" s="234" t="s">
        <v>173</v>
      </c>
      <c r="M64" s="264">
        <v>5</v>
      </c>
      <c r="N64" s="216">
        <f>N60+TIME(0,M60,0)</f>
        <v>0.50347222222222221</v>
      </c>
      <c r="O64" s="139"/>
    </row>
    <row r="65" spans="1:15" ht="15.75" customHeight="1" x14ac:dyDescent="0.25">
      <c r="A65" s="1109"/>
      <c r="B65" s="1109"/>
      <c r="C65" s="1109"/>
      <c r="E65" s="333"/>
      <c r="F65" s="177"/>
      <c r="G65" s="177">
        <f>G64+1</f>
        <v>2</v>
      </c>
      <c r="H65" s="177"/>
      <c r="I65" s="217" t="s">
        <v>51</v>
      </c>
      <c r="J65" s="175" t="s">
        <v>502</v>
      </c>
      <c r="K65" s="203" t="s">
        <v>215</v>
      </c>
      <c r="L65" s="234" t="s">
        <v>173</v>
      </c>
      <c r="M65" s="264"/>
      <c r="N65" s="216">
        <f>N64+TIME(0,M64,0)</f>
        <v>0.50694444444444442</v>
      </c>
      <c r="O65" s="87"/>
    </row>
    <row r="66" spans="1:15" ht="15.75" customHeight="1" x14ac:dyDescent="0.25">
      <c r="A66" s="1109"/>
      <c r="B66" s="1109"/>
      <c r="C66" s="1109"/>
      <c r="E66" s="333"/>
      <c r="F66" s="177"/>
      <c r="G66" s="177">
        <f t="shared" ref="G66:G76" si="3">G65+1</f>
        <v>3</v>
      </c>
      <c r="H66" s="177"/>
      <c r="I66" s="217" t="s">
        <v>51</v>
      </c>
      <c r="J66" s="175" t="s">
        <v>503</v>
      </c>
      <c r="K66" s="195" t="s">
        <v>49</v>
      </c>
      <c r="L66" s="234" t="s">
        <v>173</v>
      </c>
      <c r="M66" s="264"/>
      <c r="N66" s="216">
        <f t="shared" ref="N66:N73" si="4">N65+TIME(0,M65,0)</f>
        <v>0.50694444444444442</v>
      </c>
      <c r="O66" s="90"/>
    </row>
    <row r="67" spans="1:15" ht="15.75" customHeight="1" x14ac:dyDescent="0.25">
      <c r="A67" s="1109"/>
      <c r="B67" s="1109"/>
      <c r="C67" s="1109"/>
      <c r="E67" s="315"/>
      <c r="F67" s="193"/>
      <c r="G67" s="177">
        <f t="shared" si="3"/>
        <v>4</v>
      </c>
      <c r="H67" s="177"/>
      <c r="I67" s="195" t="s">
        <v>51</v>
      </c>
      <c r="J67" s="175" t="s">
        <v>504</v>
      </c>
      <c r="K67" s="195" t="s">
        <v>49</v>
      </c>
      <c r="L67" s="234" t="s">
        <v>173</v>
      </c>
      <c r="M67" s="264"/>
      <c r="N67" s="216">
        <f t="shared" si="4"/>
        <v>0.50694444444444442</v>
      </c>
      <c r="O67" s="90"/>
    </row>
    <row r="68" spans="1:15" ht="15.75" customHeight="1" x14ac:dyDescent="0.2">
      <c r="A68" s="1109"/>
      <c r="B68" s="1109"/>
      <c r="C68" s="1109"/>
      <c r="E68" s="315"/>
      <c r="F68" s="193"/>
      <c r="G68" s="177">
        <f t="shared" si="3"/>
        <v>5</v>
      </c>
      <c r="H68" s="177"/>
      <c r="I68" s="195" t="s">
        <v>51</v>
      </c>
      <c r="J68" s="279" t="s">
        <v>319</v>
      </c>
      <c r="K68" s="203" t="s">
        <v>215</v>
      </c>
      <c r="L68" s="234" t="s">
        <v>173</v>
      </c>
      <c r="M68" s="264"/>
      <c r="N68" s="216">
        <f t="shared" si="4"/>
        <v>0.50694444444444442</v>
      </c>
      <c r="O68" s="90"/>
    </row>
    <row r="69" spans="1:15" ht="15.75" customHeight="1" x14ac:dyDescent="0.25">
      <c r="A69" s="1109"/>
      <c r="B69" s="1109"/>
      <c r="C69" s="1109"/>
      <c r="E69" s="315"/>
      <c r="F69" s="193"/>
      <c r="G69" s="177">
        <f t="shared" si="3"/>
        <v>6</v>
      </c>
      <c r="H69" s="177"/>
      <c r="I69" s="195" t="s">
        <v>51</v>
      </c>
      <c r="J69" s="175" t="s">
        <v>421</v>
      </c>
      <c r="K69" s="203" t="s">
        <v>215</v>
      </c>
      <c r="L69" s="234" t="s">
        <v>173</v>
      </c>
      <c r="M69" s="264"/>
      <c r="N69" s="216">
        <f t="shared" si="4"/>
        <v>0.50694444444444442</v>
      </c>
      <c r="O69" s="90"/>
    </row>
    <row r="70" spans="1:15" ht="15.75" customHeight="1" x14ac:dyDescent="0.2">
      <c r="A70" s="1109"/>
      <c r="B70" s="1109"/>
      <c r="C70" s="1109"/>
      <c r="E70" s="333"/>
      <c r="F70" s="177"/>
      <c r="G70" s="177">
        <f t="shared" si="3"/>
        <v>7</v>
      </c>
      <c r="H70" s="177"/>
      <c r="I70" s="217" t="s">
        <v>51</v>
      </c>
      <c r="N70" s="216">
        <f t="shared" si="4"/>
        <v>0.50694444444444442</v>
      </c>
      <c r="O70" s="139"/>
    </row>
    <row r="71" spans="1:15" ht="15.75" customHeight="1" x14ac:dyDescent="0.2">
      <c r="A71" s="1109"/>
      <c r="B71" s="1109"/>
      <c r="C71" s="1109"/>
      <c r="E71" s="333"/>
      <c r="F71" s="177"/>
      <c r="G71" s="177">
        <f t="shared" si="3"/>
        <v>8</v>
      </c>
      <c r="H71" s="177"/>
      <c r="I71" s="217" t="s">
        <v>51</v>
      </c>
      <c r="J71" s="297"/>
      <c r="K71" s="234"/>
      <c r="L71" s="217"/>
      <c r="M71" s="264"/>
      <c r="N71" s="216">
        <f t="shared" si="4"/>
        <v>0.50694444444444442</v>
      </c>
      <c r="O71" s="139"/>
    </row>
    <row r="72" spans="1:15" ht="15.75" customHeight="1" x14ac:dyDescent="0.2">
      <c r="A72" s="1109"/>
      <c r="B72" s="1109"/>
      <c r="C72" s="1109"/>
      <c r="E72" s="341"/>
      <c r="F72" s="232"/>
      <c r="G72" s="177">
        <f t="shared" si="3"/>
        <v>9</v>
      </c>
      <c r="H72" s="177"/>
      <c r="I72" s="217" t="s">
        <v>51</v>
      </c>
      <c r="J72" s="234" t="s">
        <v>82</v>
      </c>
      <c r="K72" s="234" t="s">
        <v>215</v>
      </c>
      <c r="L72" s="193" t="s">
        <v>147</v>
      </c>
      <c r="M72" s="264">
        <v>1</v>
      </c>
      <c r="N72" s="216">
        <f t="shared" si="4"/>
        <v>0.50694444444444442</v>
      </c>
      <c r="O72" s="139"/>
    </row>
    <row r="73" spans="1:15" ht="15.75" customHeight="1" x14ac:dyDescent="0.2">
      <c r="A73" s="1109"/>
      <c r="B73" s="1109"/>
      <c r="C73" s="1109"/>
      <c r="E73" s="341"/>
      <c r="F73" s="232"/>
      <c r="G73" s="177">
        <f t="shared" si="3"/>
        <v>10</v>
      </c>
      <c r="H73" s="177"/>
      <c r="I73" s="217" t="s">
        <v>51</v>
      </c>
      <c r="J73" s="726" t="s">
        <v>461</v>
      </c>
      <c r="K73" s="234" t="s">
        <v>215</v>
      </c>
      <c r="L73" s="193" t="s">
        <v>147</v>
      </c>
      <c r="M73" s="264">
        <v>1</v>
      </c>
      <c r="N73" s="216">
        <f t="shared" si="4"/>
        <v>0.50763888888888886</v>
      </c>
      <c r="O73" s="90"/>
    </row>
    <row r="74" spans="1:15" ht="15.75" customHeight="1" x14ac:dyDescent="0.2">
      <c r="A74" s="1109"/>
      <c r="B74" s="1109"/>
      <c r="C74" s="1109"/>
      <c r="E74" s="341"/>
      <c r="F74" s="232"/>
      <c r="G74" s="177"/>
      <c r="H74" s="177"/>
      <c r="I74" s="217"/>
      <c r="J74" s="617" t="s">
        <v>83</v>
      </c>
      <c r="K74" s="234"/>
      <c r="L74" s="193"/>
      <c r="M74" s="264"/>
      <c r="N74" s="216"/>
      <c r="O74" s="90"/>
    </row>
    <row r="75" spans="1:15" ht="15.75" customHeight="1" x14ac:dyDescent="0.25">
      <c r="A75" s="1109"/>
      <c r="B75" s="1109"/>
      <c r="C75" s="1109"/>
      <c r="E75" s="341"/>
      <c r="F75" s="232"/>
      <c r="G75" s="177">
        <f>G73+1</f>
        <v>11</v>
      </c>
      <c r="H75" s="177"/>
      <c r="I75" s="217" t="s">
        <v>51</v>
      </c>
      <c r="J75" s="279" t="s">
        <v>280</v>
      </c>
      <c r="K75" s="234" t="s">
        <v>215</v>
      </c>
      <c r="L75" s="505" t="s">
        <v>30</v>
      </c>
      <c r="M75" s="264">
        <v>1</v>
      </c>
      <c r="N75" s="216">
        <f>N73+TIME(0,M73,0)</f>
        <v>0.5083333333333333</v>
      </c>
      <c r="O75" s="91"/>
    </row>
    <row r="76" spans="1:15" ht="16.5" customHeight="1" x14ac:dyDescent="0.2">
      <c r="A76" s="1109"/>
      <c r="B76" s="1109"/>
      <c r="C76" s="1109"/>
      <c r="E76" s="319"/>
      <c r="F76" s="217"/>
      <c r="G76" s="177">
        <f t="shared" si="3"/>
        <v>12</v>
      </c>
      <c r="H76" s="209"/>
      <c r="I76" s="217" t="s">
        <v>51</v>
      </c>
      <c r="J76" s="720" t="s">
        <v>159</v>
      </c>
      <c r="K76" s="234"/>
      <c r="L76" s="217"/>
      <c r="M76" s="264">
        <v>1</v>
      </c>
      <c r="N76" s="216">
        <f>N75+TIME(0,M75,0)</f>
        <v>0.50902777777777775</v>
      </c>
      <c r="O76" s="141"/>
    </row>
    <row r="77" spans="1:15" ht="16.5" customHeight="1" x14ac:dyDescent="0.2">
      <c r="A77" s="1109"/>
      <c r="B77" s="1109"/>
      <c r="C77" s="1109"/>
      <c r="E77" s="214"/>
      <c r="F77" s="223"/>
      <c r="G77" s="223"/>
      <c r="H77" s="291"/>
      <c r="I77" s="203"/>
      <c r="J77" s="299"/>
      <c r="K77" s="203"/>
      <c r="L77" s="203"/>
      <c r="M77" s="264"/>
      <c r="N77" s="216"/>
      <c r="O77" s="142"/>
    </row>
    <row r="78" spans="1:15" ht="16.5" customHeight="1" x14ac:dyDescent="0.2">
      <c r="E78" s="319"/>
      <c r="F78" s="217">
        <v>5.2</v>
      </c>
      <c r="G78" s="217"/>
      <c r="H78" s="291"/>
      <c r="I78" s="217" t="s">
        <v>51</v>
      </c>
      <c r="J78" s="617" t="s">
        <v>444</v>
      </c>
      <c r="K78" s="234"/>
      <c r="L78" s="234"/>
      <c r="M78" s="264"/>
      <c r="N78" s="216">
        <f>N76+TIME(0,M76,0)</f>
        <v>0.50972222222222219</v>
      </c>
      <c r="O78" s="141"/>
    </row>
    <row r="79" spans="1:15" ht="15.75" customHeight="1" x14ac:dyDescent="0.2">
      <c r="E79" s="315"/>
      <c r="F79" s="232"/>
      <c r="G79" s="232">
        <v>1</v>
      </c>
      <c r="H79" s="291"/>
      <c r="I79" s="193" t="s">
        <v>51</v>
      </c>
      <c r="J79" s="234" t="s">
        <v>296</v>
      </c>
      <c r="K79" s="234" t="s">
        <v>215</v>
      </c>
      <c r="L79" s="217" t="s">
        <v>272</v>
      </c>
      <c r="M79" s="264">
        <v>1</v>
      </c>
      <c r="N79" s="216">
        <f>N78+TIME(0,M78,0)</f>
        <v>0.50972222222222219</v>
      </c>
      <c r="O79" s="90"/>
    </row>
    <row r="80" spans="1:15" ht="15.75" customHeight="1" x14ac:dyDescent="0.25">
      <c r="E80" s="315"/>
      <c r="F80" s="177"/>
      <c r="G80" s="177">
        <f>G79+1</f>
        <v>2</v>
      </c>
      <c r="H80" s="291"/>
      <c r="I80" s="193" t="s">
        <v>51</v>
      </c>
      <c r="J80" s="234" t="s">
        <v>289</v>
      </c>
      <c r="K80" s="174" t="s">
        <v>215</v>
      </c>
      <c r="L80" s="203" t="s">
        <v>759</v>
      </c>
      <c r="M80" s="671">
        <v>1</v>
      </c>
      <c r="N80" s="216">
        <f>N79+TIME(0,M79,0)</f>
        <v>0.51041666666666663</v>
      </c>
      <c r="O80" s="139"/>
    </row>
    <row r="81" spans="4:15" ht="15.75" customHeight="1" x14ac:dyDescent="0.2">
      <c r="E81" s="315"/>
      <c r="F81" s="177"/>
      <c r="G81" s="177">
        <f>G80+1</f>
        <v>3</v>
      </c>
      <c r="H81" s="291"/>
      <c r="I81" s="193" t="s">
        <v>51</v>
      </c>
      <c r="J81" s="234" t="s">
        <v>343</v>
      </c>
      <c r="K81" s="234" t="s">
        <v>215</v>
      </c>
      <c r="L81" s="203" t="s">
        <v>187</v>
      </c>
      <c r="M81" s="298">
        <v>1</v>
      </c>
      <c r="N81" s="216"/>
      <c r="O81" s="139"/>
    </row>
    <row r="82" spans="4:15" ht="15.75" customHeight="1" x14ac:dyDescent="0.2">
      <c r="E82" s="315"/>
      <c r="F82" s="177"/>
      <c r="G82" s="177">
        <f>G81+1</f>
        <v>4</v>
      </c>
      <c r="H82" s="291"/>
      <c r="I82" s="193" t="s">
        <v>51</v>
      </c>
      <c r="J82" s="234" t="s">
        <v>108</v>
      </c>
      <c r="K82" s="234" t="s">
        <v>215</v>
      </c>
      <c r="L82" s="203" t="s">
        <v>154</v>
      </c>
      <c r="M82" s="298">
        <v>1</v>
      </c>
      <c r="N82" s="216"/>
      <c r="O82" s="139"/>
    </row>
    <row r="83" spans="4:15" ht="15.75" customHeight="1" x14ac:dyDescent="0.2">
      <c r="E83" s="315"/>
      <c r="F83" s="177"/>
      <c r="G83" s="177">
        <f>G82+1</f>
        <v>5</v>
      </c>
      <c r="H83" s="291"/>
      <c r="I83" s="193" t="s">
        <v>51</v>
      </c>
      <c r="J83" s="234" t="s">
        <v>433</v>
      </c>
      <c r="K83" s="234" t="s">
        <v>215</v>
      </c>
      <c r="L83" s="203" t="s">
        <v>279</v>
      </c>
      <c r="M83" s="298">
        <v>1</v>
      </c>
      <c r="N83" s="216"/>
      <c r="O83" s="139"/>
    </row>
    <row r="84" spans="4:15" ht="15.75" customHeight="1" x14ac:dyDescent="0.2">
      <c r="E84" s="315"/>
      <c r="F84" s="177"/>
      <c r="G84" s="177"/>
      <c r="H84" s="291"/>
      <c r="I84" s="193"/>
      <c r="J84" s="669"/>
      <c r="K84" s="669"/>
      <c r="L84" s="670"/>
      <c r="M84" s="671"/>
      <c r="N84" s="216"/>
      <c r="O84" s="139"/>
    </row>
    <row r="85" spans="4:15" ht="15.75" customHeight="1" x14ac:dyDescent="0.2">
      <c r="E85" s="315"/>
      <c r="F85" s="177"/>
      <c r="G85" s="177"/>
      <c r="H85" s="291"/>
      <c r="I85" s="193"/>
      <c r="J85" s="669"/>
      <c r="K85" s="669"/>
      <c r="L85" s="670"/>
      <c r="M85" s="671"/>
      <c r="N85" s="216"/>
      <c r="O85" s="139"/>
    </row>
    <row r="86" spans="4:15" ht="15.75" customHeight="1" x14ac:dyDescent="0.2">
      <c r="E86" s="315"/>
      <c r="F86" s="177"/>
      <c r="G86" s="177"/>
      <c r="H86" s="291"/>
      <c r="I86" s="193"/>
      <c r="J86" s="297"/>
      <c r="K86" s="234"/>
      <c r="L86" s="217"/>
      <c r="M86" s="264"/>
      <c r="N86" s="216"/>
      <c r="O86" s="139"/>
    </row>
    <row r="87" spans="4:15" ht="15.75" customHeight="1" x14ac:dyDescent="0.2">
      <c r="E87" s="319"/>
      <c r="F87" s="217">
        <v>5.3</v>
      </c>
      <c r="G87" s="217"/>
      <c r="H87" s="291"/>
      <c r="I87" s="217"/>
      <c r="J87" s="617" t="s">
        <v>244</v>
      </c>
      <c r="K87" s="234"/>
      <c r="L87" s="234"/>
      <c r="M87" s="264"/>
      <c r="N87" s="216">
        <f>N80+TIME(0,M80,0)</f>
        <v>0.51111111111111107</v>
      </c>
      <c r="O87" s="87"/>
    </row>
    <row r="88" spans="4:15" ht="15.75" customHeight="1" x14ac:dyDescent="0.25">
      <c r="E88" s="319"/>
      <c r="F88" s="177"/>
      <c r="G88" s="177">
        <f>1</f>
        <v>1</v>
      </c>
      <c r="H88" s="209"/>
      <c r="I88" s="217" t="s">
        <v>51</v>
      </c>
      <c r="J88" s="716" t="s">
        <v>53</v>
      </c>
      <c r="K88" s="234" t="s">
        <v>215</v>
      </c>
      <c r="L88" s="505" t="s">
        <v>185</v>
      </c>
      <c r="M88" s="264">
        <v>1</v>
      </c>
      <c r="N88" s="216">
        <f t="shared" ref="N88:N97" si="5">N87+TIME(0,M87,0)</f>
        <v>0.51111111111111107</v>
      </c>
      <c r="O88" s="87"/>
    </row>
    <row r="89" spans="4:15" ht="15.75" customHeight="1" x14ac:dyDescent="0.2">
      <c r="E89" s="319"/>
      <c r="F89" s="217"/>
      <c r="G89" s="177">
        <f t="shared" ref="G89:G96" si="6">G88+1</f>
        <v>2</v>
      </c>
      <c r="H89" s="209"/>
      <c r="I89" s="217"/>
      <c r="J89" s="297" t="s">
        <v>321</v>
      </c>
      <c r="K89" s="234"/>
      <c r="L89" s="217"/>
      <c r="M89" s="264">
        <v>1</v>
      </c>
      <c r="N89" s="216">
        <f t="shared" si="5"/>
        <v>0.51180555555555551</v>
      </c>
      <c r="O89" s="87"/>
    </row>
    <row r="90" spans="4:15" ht="15.75" customHeight="1" x14ac:dyDescent="0.2">
      <c r="E90" s="341"/>
      <c r="F90" s="232"/>
      <c r="G90" s="177">
        <f t="shared" si="6"/>
        <v>3</v>
      </c>
      <c r="H90" s="209"/>
      <c r="I90" s="217" t="s">
        <v>51</v>
      </c>
      <c r="J90" s="824"/>
      <c r="K90" s="825" t="s">
        <v>215</v>
      </c>
      <c r="L90" s="823"/>
      <c r="M90" s="826"/>
      <c r="N90" s="216">
        <f t="shared" si="5"/>
        <v>0.51249999999999996</v>
      </c>
      <c r="O90" s="90"/>
    </row>
    <row r="91" spans="4:15" s="710" customFormat="1" ht="15.75" customHeight="1" x14ac:dyDescent="0.2">
      <c r="D91" s="708"/>
      <c r="E91" s="214"/>
      <c r="F91" s="223"/>
      <c r="G91" s="177">
        <f t="shared" si="6"/>
        <v>4</v>
      </c>
      <c r="H91" s="291"/>
      <c r="I91" s="193" t="s">
        <v>51</v>
      </c>
      <c r="J91" s="716" t="s">
        <v>338</v>
      </c>
      <c r="K91" s="234" t="s">
        <v>215</v>
      </c>
      <c r="L91" s="203" t="s">
        <v>462</v>
      </c>
      <c r="M91" s="298">
        <v>1</v>
      </c>
      <c r="N91" s="216">
        <f t="shared" si="5"/>
        <v>0.51249999999999996</v>
      </c>
      <c r="O91" s="709"/>
    </row>
    <row r="92" spans="4:15" ht="15.75" customHeight="1" x14ac:dyDescent="0.2">
      <c r="E92" s="214"/>
      <c r="F92" s="223"/>
      <c r="G92" s="177">
        <f t="shared" si="6"/>
        <v>5</v>
      </c>
      <c r="H92" s="291"/>
      <c r="I92" s="193" t="s">
        <v>51</v>
      </c>
      <c r="J92" s="716" t="s">
        <v>412</v>
      </c>
      <c r="K92" s="234" t="s">
        <v>215</v>
      </c>
      <c r="L92" s="203" t="s">
        <v>416</v>
      </c>
      <c r="M92" s="298">
        <v>1</v>
      </c>
      <c r="N92" s="216">
        <f t="shared" si="5"/>
        <v>0.5131944444444444</v>
      </c>
      <c r="O92" s="87"/>
    </row>
    <row r="93" spans="4:15" ht="15.75" customHeight="1" x14ac:dyDescent="0.2">
      <c r="E93" s="214"/>
      <c r="F93" s="223"/>
      <c r="G93" s="177">
        <f t="shared" si="6"/>
        <v>6</v>
      </c>
      <c r="H93" s="291"/>
      <c r="I93" s="193" t="s">
        <v>51</v>
      </c>
      <c r="J93" s="716" t="s">
        <v>422</v>
      </c>
      <c r="K93" s="234" t="s">
        <v>215</v>
      </c>
      <c r="L93" s="203" t="s">
        <v>190</v>
      </c>
      <c r="M93" s="298">
        <v>1</v>
      </c>
      <c r="N93" s="216">
        <f t="shared" si="5"/>
        <v>0.51388888888888884</v>
      </c>
      <c r="O93" s="87"/>
    </row>
    <row r="94" spans="4:15" ht="15.75" customHeight="1" x14ac:dyDescent="0.2">
      <c r="E94" s="214"/>
      <c r="F94" s="223"/>
      <c r="G94" s="177">
        <f t="shared" si="6"/>
        <v>7</v>
      </c>
      <c r="H94" s="291"/>
      <c r="I94" s="193" t="s">
        <v>51</v>
      </c>
      <c r="J94" s="716" t="s">
        <v>431</v>
      </c>
      <c r="K94" s="234" t="s">
        <v>215</v>
      </c>
      <c r="L94" s="203" t="s">
        <v>107</v>
      </c>
      <c r="M94" s="298">
        <v>1</v>
      </c>
      <c r="N94" s="216">
        <f t="shared" si="5"/>
        <v>0.51458333333333328</v>
      </c>
      <c r="O94" s="87"/>
    </row>
    <row r="95" spans="4:15" ht="15.75" customHeight="1" x14ac:dyDescent="0.2">
      <c r="E95" s="214"/>
      <c r="F95" s="223"/>
      <c r="G95" s="177">
        <f t="shared" si="6"/>
        <v>8</v>
      </c>
      <c r="H95" s="291"/>
      <c r="I95" s="193" t="s">
        <v>51</v>
      </c>
      <c r="J95" s="716" t="s">
        <v>432</v>
      </c>
      <c r="K95" s="234" t="s">
        <v>215</v>
      </c>
      <c r="L95" s="203" t="s">
        <v>154</v>
      </c>
      <c r="M95" s="298">
        <v>1</v>
      </c>
      <c r="N95" s="216">
        <f t="shared" si="5"/>
        <v>0.51527777777777772</v>
      </c>
      <c r="O95" s="87"/>
    </row>
    <row r="96" spans="4:15" ht="15.75" customHeight="1" x14ac:dyDescent="0.2">
      <c r="E96" s="214"/>
      <c r="F96" s="223"/>
      <c r="G96" s="177">
        <f t="shared" si="6"/>
        <v>9</v>
      </c>
      <c r="H96" s="291"/>
      <c r="I96" s="193" t="s">
        <v>51</v>
      </c>
      <c r="J96" s="716" t="s">
        <v>460</v>
      </c>
      <c r="K96" s="234" t="s">
        <v>215</v>
      </c>
      <c r="L96" s="203" t="s">
        <v>62</v>
      </c>
      <c r="M96" s="298">
        <v>1</v>
      </c>
      <c r="N96" s="216">
        <f t="shared" si="5"/>
        <v>0.51597222222222217</v>
      </c>
      <c r="O96" s="87"/>
    </row>
    <row r="97" spans="5:15" ht="15.75" customHeight="1" x14ac:dyDescent="0.2">
      <c r="E97" s="214"/>
      <c r="F97" s="223"/>
      <c r="G97" s="177">
        <f>G96+1</f>
        <v>10</v>
      </c>
      <c r="H97" s="291"/>
      <c r="I97" s="193" t="s">
        <v>51</v>
      </c>
      <c r="J97" s="716" t="s">
        <v>31</v>
      </c>
      <c r="K97" s="234" t="s">
        <v>215</v>
      </c>
      <c r="L97" s="203" t="s">
        <v>453</v>
      </c>
      <c r="M97" s="298">
        <v>1</v>
      </c>
      <c r="N97" s="216">
        <f t="shared" si="5"/>
        <v>0.51666666666666661</v>
      </c>
      <c r="O97" s="87"/>
    </row>
    <row r="98" spans="5:15" ht="15.75" customHeight="1" x14ac:dyDescent="0.2">
      <c r="E98" s="214"/>
      <c r="F98" s="223"/>
      <c r="G98" s="177"/>
      <c r="H98" s="291"/>
      <c r="I98" s="193"/>
      <c r="J98" s="297"/>
      <c r="K98" s="234"/>
      <c r="L98" s="203"/>
      <c r="M98" s="298"/>
      <c r="N98" s="216"/>
      <c r="O98" s="87"/>
    </row>
    <row r="99" spans="5:15" ht="15.75" customHeight="1" x14ac:dyDescent="0.2">
      <c r="E99" s="319"/>
      <c r="F99" s="217">
        <v>5.4</v>
      </c>
      <c r="G99" s="217"/>
      <c r="H99" s="291"/>
      <c r="I99" s="217" t="s">
        <v>51</v>
      </c>
      <c r="J99" s="617" t="s">
        <v>168</v>
      </c>
      <c r="K99" s="234"/>
      <c r="L99" s="234"/>
      <c r="M99" s="292"/>
      <c r="N99" s="216">
        <f>N96+TIME(0,M96,0)</f>
        <v>0.51666666666666661</v>
      </c>
      <c r="O99" s="89"/>
    </row>
    <row r="100" spans="5:15" ht="15.75" customHeight="1" x14ac:dyDescent="0.2">
      <c r="E100" s="315"/>
      <c r="F100" s="232"/>
      <c r="G100" s="232">
        <v>1</v>
      </c>
      <c r="H100" s="291"/>
      <c r="I100" s="193" t="s">
        <v>51</v>
      </c>
      <c r="J100" s="297"/>
      <c r="K100" s="234"/>
      <c r="L100" s="203"/>
      <c r="M100" s="298"/>
      <c r="N100" s="216">
        <f t="shared" ref="N100:N105" si="7">N99+TIME(0,M99,0)</f>
        <v>0.51666666666666661</v>
      </c>
      <c r="O100" s="87"/>
    </row>
    <row r="101" spans="5:15" ht="15.75" customHeight="1" x14ac:dyDescent="0.2">
      <c r="E101" s="315"/>
      <c r="F101" s="193"/>
      <c r="G101" s="232">
        <f>G100+1</f>
        <v>2</v>
      </c>
      <c r="H101" s="291"/>
      <c r="I101" s="193" t="s">
        <v>51</v>
      </c>
      <c r="M101" s="298"/>
      <c r="N101" s="216">
        <f t="shared" si="7"/>
        <v>0.51666666666666661</v>
      </c>
      <c r="O101" s="87"/>
    </row>
    <row r="102" spans="5:15" ht="15.75" customHeight="1" x14ac:dyDescent="0.2">
      <c r="E102" s="214"/>
      <c r="F102" s="223"/>
      <c r="G102" s="223"/>
      <c r="H102" s="291"/>
      <c r="I102" s="203"/>
      <c r="J102" s="299"/>
      <c r="K102" s="203"/>
      <c r="L102" s="203"/>
      <c r="M102" s="298"/>
      <c r="N102" s="216">
        <f t="shared" si="7"/>
        <v>0.51666666666666661</v>
      </c>
      <c r="O102" s="87"/>
    </row>
    <row r="103" spans="5:15" ht="15.75" customHeight="1" x14ac:dyDescent="0.2">
      <c r="E103" s="319"/>
      <c r="F103" s="177"/>
      <c r="G103" s="177"/>
      <c r="H103" s="291"/>
      <c r="I103" s="193"/>
      <c r="J103" s="297"/>
      <c r="K103" s="234"/>
      <c r="L103" s="203"/>
      <c r="M103" s="298"/>
      <c r="N103" s="216">
        <f t="shared" si="7"/>
        <v>0.51666666666666661</v>
      </c>
      <c r="O103" s="87"/>
    </row>
    <row r="104" spans="5:15" ht="15.75" customHeight="1" x14ac:dyDescent="0.2">
      <c r="E104" s="319"/>
      <c r="F104" s="217">
        <v>6</v>
      </c>
      <c r="G104" s="217"/>
      <c r="H104" s="291"/>
      <c r="I104" s="217" t="s">
        <v>51</v>
      </c>
      <c r="J104" s="617" t="s">
        <v>456</v>
      </c>
      <c r="K104" s="234"/>
      <c r="L104" s="203"/>
      <c r="M104" s="298"/>
      <c r="N104" s="216">
        <f t="shared" si="7"/>
        <v>0.51666666666666661</v>
      </c>
      <c r="O104" s="87"/>
    </row>
    <row r="105" spans="5:15" ht="15.75" customHeight="1" x14ac:dyDescent="0.2">
      <c r="E105" s="316"/>
      <c r="F105" s="229"/>
      <c r="G105" s="229">
        <v>1</v>
      </c>
      <c r="H105" s="281"/>
      <c r="I105" s="208" t="s">
        <v>51</v>
      </c>
      <c r="J105" s="300"/>
      <c r="K105" s="190"/>
      <c r="L105" s="189"/>
      <c r="M105" s="676"/>
      <c r="N105" s="230">
        <f t="shared" si="7"/>
        <v>0.51666666666666661</v>
      </c>
      <c r="O105" s="87"/>
    </row>
    <row r="106" spans="5:15" ht="15.75" customHeight="1" x14ac:dyDescent="0.2">
      <c r="E106" s="193"/>
      <c r="F106" s="232"/>
      <c r="G106" s="232"/>
      <c r="H106" s="291"/>
      <c r="I106" s="193"/>
      <c r="J106" s="297" t="s">
        <v>457</v>
      </c>
      <c r="K106" s="234"/>
      <c r="L106" s="203"/>
      <c r="M106" s="298"/>
      <c r="N106" s="210">
        <f>N105+M106</f>
        <v>0.51666666666666661</v>
      </c>
      <c r="O106" s="127"/>
    </row>
    <row r="107" spans="5:15" ht="15.75" customHeight="1" x14ac:dyDescent="0.2">
      <c r="E107" s="27"/>
      <c r="F107" s="27"/>
      <c r="G107" s="27"/>
      <c r="H107" s="27"/>
      <c r="I107" s="296"/>
      <c r="J107" s="301" t="s">
        <v>434</v>
      </c>
      <c r="K107" s="302"/>
      <c r="L107" s="302"/>
      <c r="M107" s="285"/>
      <c r="N107" s="303">
        <f>N108-N106</f>
        <v>4.1666666666667629E-3</v>
      </c>
      <c r="O107" s="127"/>
    </row>
    <row r="108" spans="5:15" ht="15.75" customHeight="1" x14ac:dyDescent="0.2">
      <c r="E108" s="342">
        <v>6</v>
      </c>
      <c r="F108" s="304"/>
      <c r="G108" s="304"/>
      <c r="H108" s="304"/>
      <c r="I108" s="305" t="s">
        <v>47</v>
      </c>
      <c r="J108" s="306" t="s">
        <v>54</v>
      </c>
      <c r="K108" s="307"/>
      <c r="L108" s="308"/>
      <c r="M108" s="309"/>
      <c r="N108" s="547">
        <f>TIME(12,30,0)</f>
        <v>0.52083333333333337</v>
      </c>
      <c r="O108" s="87"/>
    </row>
    <row r="109" spans="5:15" ht="15.75" customHeight="1" x14ac:dyDescent="0.2">
      <c r="E109" s="343"/>
      <c r="F109" s="344"/>
      <c r="G109" s="344"/>
      <c r="H109" s="1"/>
      <c r="I109" s="2"/>
      <c r="J109" s="110"/>
      <c r="K109" s="2"/>
      <c r="L109" s="548"/>
      <c r="M109" s="163"/>
      <c r="N109" s="370"/>
      <c r="O109" s="88"/>
    </row>
    <row r="110" spans="5:15" ht="15.75" customHeight="1" x14ac:dyDescent="0.2">
      <c r="E110" s="345"/>
      <c r="F110" s="346"/>
      <c r="G110" s="346"/>
      <c r="H110" s="4"/>
      <c r="I110" s="2"/>
      <c r="J110" s="500" t="s">
        <v>222</v>
      </c>
      <c r="K110" s="143"/>
      <c r="L110" s="549"/>
      <c r="M110" s="254">
        <v>30</v>
      </c>
      <c r="N110" s="371">
        <f>TIME(12,30,0)</f>
        <v>0.52083333333333337</v>
      </c>
      <c r="O110" s="88"/>
    </row>
    <row r="111" spans="5:15" ht="15.75" customHeight="1" x14ac:dyDescent="0.2">
      <c r="E111" s="345"/>
      <c r="F111" s="346"/>
      <c r="G111" s="346"/>
      <c r="H111" s="4"/>
      <c r="I111" s="2"/>
      <c r="J111" s="3"/>
      <c r="K111" s="110"/>
      <c r="L111" s="550"/>
      <c r="M111" s="154"/>
      <c r="N111" s="372"/>
      <c r="O111" s="88"/>
    </row>
    <row r="112" spans="5:15" ht="15.75" customHeight="1" x14ac:dyDescent="0.2">
      <c r="E112" s="347"/>
      <c r="F112" s="348"/>
      <c r="G112" s="348"/>
      <c r="H112" s="29"/>
      <c r="I112" s="26"/>
      <c r="J112" s="501" t="s">
        <v>252</v>
      </c>
      <c r="K112" s="144"/>
      <c r="L112" s="551"/>
      <c r="M112" s="255"/>
      <c r="N112" s="373">
        <f>N110+TIME(0,M110,0)</f>
        <v>0.54166666666666674</v>
      </c>
      <c r="O112" s="132"/>
    </row>
    <row r="113" spans="5:15" ht="15.75" customHeight="1" x14ac:dyDescent="0.2">
      <c r="E113" s="349"/>
      <c r="F113" s="350"/>
      <c r="G113" s="350"/>
      <c r="H113" s="93"/>
      <c r="I113" s="94"/>
      <c r="J113" s="95"/>
      <c r="K113" s="145"/>
      <c r="L113" s="555"/>
      <c r="M113" s="257"/>
      <c r="N113" s="375"/>
      <c r="O113" s="89"/>
    </row>
    <row r="114" spans="5:15" ht="15.75" customHeight="1" x14ac:dyDescent="0.2">
      <c r="E114" s="351"/>
      <c r="F114" s="352"/>
      <c r="G114" s="352"/>
      <c r="H114" s="39"/>
      <c r="I114" s="34"/>
      <c r="J114" s="48"/>
      <c r="K114" s="146"/>
      <c r="L114" s="556"/>
      <c r="M114" s="258"/>
      <c r="N114" s="376"/>
      <c r="O114" s="131"/>
    </row>
    <row r="115" spans="5:15" ht="15.75" customHeight="1" x14ac:dyDescent="0.2">
      <c r="E115" s="353"/>
      <c r="F115" s="354"/>
      <c r="G115" s="354"/>
      <c r="H115" s="96"/>
      <c r="I115" s="97"/>
      <c r="J115" s="98"/>
      <c r="K115" s="147"/>
      <c r="L115" s="557"/>
      <c r="M115" s="259"/>
      <c r="N115" s="377"/>
      <c r="O115" s="131"/>
    </row>
    <row r="116" spans="5:15" ht="15.75" customHeight="1" x14ac:dyDescent="0.2">
      <c r="E116" s="355"/>
      <c r="F116" s="355"/>
      <c r="G116" s="355"/>
      <c r="H116" s="148"/>
      <c r="I116" s="109"/>
      <c r="J116" s="109"/>
      <c r="K116" s="109"/>
      <c r="L116" s="558"/>
      <c r="M116" s="256"/>
      <c r="N116" s="378"/>
      <c r="O116" s="88"/>
    </row>
    <row r="117" spans="5:15" ht="15.75" customHeight="1" x14ac:dyDescent="0.2">
      <c r="E117" s="1625" t="s">
        <v>214</v>
      </c>
      <c r="F117" s="1626"/>
      <c r="G117" s="1626"/>
      <c r="H117" s="1626"/>
      <c r="I117" s="1626"/>
      <c r="J117" s="1626"/>
      <c r="K117" s="1626"/>
      <c r="L117" s="1626"/>
      <c r="M117" s="1626"/>
      <c r="N117" s="1627"/>
      <c r="O117" s="88"/>
    </row>
    <row r="118" spans="5:15" ht="15.75" customHeight="1" x14ac:dyDescent="0.2">
      <c r="E118" s="1644" t="str">
        <f>E3</f>
        <v>134th IEEE 802.11 WIRELESS LOCAL AREA NETWORKS SESSION</v>
      </c>
      <c r="F118" s="1620"/>
      <c r="G118" s="1620"/>
      <c r="H118" s="1620"/>
      <c r="I118" s="1620"/>
      <c r="J118" s="1620"/>
      <c r="K118" s="1620"/>
      <c r="L118" s="1620"/>
      <c r="M118" s="1620"/>
      <c r="N118" s="1621"/>
      <c r="O118" s="90"/>
    </row>
    <row r="119" spans="5:15" ht="15.75" customHeight="1" x14ac:dyDescent="0.2">
      <c r="E119" s="1631" t="str">
        <f>E4</f>
        <v>San Diego , CA, US</v>
      </c>
      <c r="F119" s="1632"/>
      <c r="G119" s="1632"/>
      <c r="H119" s="1632"/>
      <c r="I119" s="1632"/>
      <c r="J119" s="1632"/>
      <c r="K119" s="1632"/>
      <c r="L119" s="1632"/>
      <c r="M119" s="1632"/>
      <c r="N119" s="1633"/>
      <c r="O119" s="90"/>
    </row>
    <row r="120" spans="5:15" ht="15.75" customHeight="1" x14ac:dyDescent="0.2">
      <c r="E120" s="1634" t="str">
        <f>E5</f>
        <v>July 15-20, 2012</v>
      </c>
      <c r="F120" s="1635"/>
      <c r="G120" s="1635"/>
      <c r="H120" s="1636"/>
      <c r="I120" s="1636"/>
      <c r="J120" s="1636"/>
      <c r="K120" s="1636"/>
      <c r="L120" s="1636"/>
      <c r="M120" s="1636"/>
      <c r="N120" s="1637"/>
      <c r="O120" s="87"/>
    </row>
    <row r="121" spans="5:15" ht="15.75" customHeight="1" x14ac:dyDescent="0.2">
      <c r="E121" s="329"/>
      <c r="F121" s="330"/>
      <c r="G121" s="330"/>
      <c r="H121" s="128"/>
      <c r="I121" s="129"/>
      <c r="J121" s="129"/>
      <c r="K121" s="129"/>
      <c r="L121" s="129"/>
      <c r="M121" s="248"/>
      <c r="N121" s="130"/>
      <c r="O121" s="87"/>
    </row>
    <row r="122" spans="5:15" ht="15.75" customHeight="1" x14ac:dyDescent="0.2">
      <c r="E122" s="356"/>
      <c r="F122" s="357"/>
      <c r="G122" s="357"/>
      <c r="H122" s="22"/>
      <c r="I122" s="23"/>
      <c r="J122" s="23"/>
      <c r="K122" s="23"/>
      <c r="L122" s="553"/>
      <c r="M122" s="249"/>
      <c r="N122" s="367"/>
      <c r="O122" s="87"/>
    </row>
    <row r="123" spans="5:15" ht="15.75" customHeight="1" x14ac:dyDescent="0.2">
      <c r="E123" s="1614" t="s">
        <v>614</v>
      </c>
      <c r="F123" s="1615"/>
      <c r="G123" s="1615"/>
      <c r="H123" s="1616"/>
      <c r="I123" s="1616"/>
      <c r="J123" s="1616"/>
      <c r="K123" s="1616"/>
      <c r="L123" s="1616"/>
      <c r="M123" s="1616"/>
      <c r="N123" s="1617"/>
      <c r="O123" s="90"/>
    </row>
    <row r="124" spans="5:15" ht="15.75" customHeight="1" x14ac:dyDescent="0.2">
      <c r="E124" s="1608" t="str">
        <f>E9</f>
        <v>WG CHAIR - Bruce Kraemer (Marvell)</v>
      </c>
      <c r="F124" s="1609"/>
      <c r="G124" s="1609"/>
      <c r="H124" s="1609"/>
      <c r="I124" s="1609"/>
      <c r="J124" s="1609"/>
      <c r="K124" s="1609"/>
      <c r="L124" s="1609"/>
      <c r="M124" s="1609"/>
      <c r="N124" s="1610"/>
      <c r="O124" s="90"/>
    </row>
    <row r="125" spans="5:15" ht="15.75" customHeight="1" x14ac:dyDescent="0.2">
      <c r="E125" s="1628" t="str">
        <f>E10</f>
        <v>WG  VICE-CHAIR - Jon Rosdahl (CSR) -- WG  VICE-CHAIR - Adrian Stephens (Intel)</v>
      </c>
      <c r="F125" s="1629"/>
      <c r="G125" s="1629"/>
      <c r="H125" s="1629"/>
      <c r="I125" s="1629"/>
      <c r="J125" s="1629"/>
      <c r="K125" s="1629"/>
      <c r="L125" s="1629"/>
      <c r="M125" s="1629"/>
      <c r="N125" s="1630"/>
      <c r="O125" s="88"/>
    </row>
    <row r="126" spans="5:15" ht="15.75" customHeight="1" x14ac:dyDescent="0.2">
      <c r="E126" s="1611" t="str">
        <f>E11</f>
        <v>WG SECRETARY - STEPHEN MCCANN (RIM)</v>
      </c>
      <c r="F126" s="1612"/>
      <c r="G126" s="1612"/>
      <c r="H126" s="1612"/>
      <c r="I126" s="1612"/>
      <c r="J126" s="1612"/>
      <c r="K126" s="1612"/>
      <c r="L126" s="1612"/>
      <c r="M126" s="1612"/>
      <c r="N126" s="1613"/>
      <c r="O126" s="88"/>
    </row>
    <row r="127" spans="5:15" ht="15.75" customHeight="1" thickBot="1" x14ac:dyDescent="0.25">
      <c r="E127" s="358"/>
      <c r="F127" s="358"/>
      <c r="G127" s="358"/>
      <c r="H127" s="36"/>
      <c r="I127" s="36"/>
      <c r="J127" s="1650" t="str">
        <f>Title!$B$4</f>
        <v>R4</v>
      </c>
      <c r="K127" s="36"/>
      <c r="L127" s="358"/>
      <c r="M127" s="260"/>
      <c r="N127" s="379"/>
      <c r="O127" s="88"/>
    </row>
    <row r="128" spans="5:15" ht="27" customHeight="1" thickBot="1" x14ac:dyDescent="0.25">
      <c r="E128" s="223"/>
      <c r="F128" s="223"/>
      <c r="G128" s="223"/>
      <c r="H128" s="177"/>
      <c r="I128" s="178"/>
      <c r="J128" s="1651"/>
      <c r="K128" s="178"/>
      <c r="L128" s="178"/>
      <c r="N128" s="504" t="s">
        <v>420</v>
      </c>
      <c r="O128" s="88"/>
    </row>
    <row r="129" spans="5:15" ht="15.75" customHeight="1" x14ac:dyDescent="0.2">
      <c r="E129" s="179">
        <v>1</v>
      </c>
      <c r="F129" s="180"/>
      <c r="G129" s="180"/>
      <c r="H129" s="180"/>
      <c r="I129" s="181"/>
      <c r="J129" s="182" t="s">
        <v>166</v>
      </c>
      <c r="K129" s="183" t="s">
        <v>215</v>
      </c>
      <c r="L129" s="183" t="s">
        <v>335</v>
      </c>
      <c r="M129" s="261">
        <v>1</v>
      </c>
      <c r="N129" s="215">
        <f>TIME(10,30,0)</f>
        <v>0.4375</v>
      </c>
      <c r="O129" s="100"/>
    </row>
    <row r="130" spans="5:15" ht="15.75" customHeight="1" x14ac:dyDescent="0.2">
      <c r="E130" s="185"/>
      <c r="F130" s="186">
        <v>1.1000000000000001</v>
      </c>
      <c r="G130" s="186"/>
      <c r="H130" s="186"/>
      <c r="I130" s="187" t="s">
        <v>99</v>
      </c>
      <c r="J130" s="188" t="s">
        <v>193</v>
      </c>
      <c r="K130" s="189" t="s">
        <v>215</v>
      </c>
      <c r="L130" s="190" t="s">
        <v>335</v>
      </c>
      <c r="M130" s="262">
        <v>1</v>
      </c>
      <c r="N130" s="191">
        <f>N129+TIME(0,M129,0)</f>
        <v>0.43819444444444444</v>
      </c>
      <c r="O130" s="88"/>
    </row>
    <row r="131" spans="5:15" ht="15.75" customHeight="1" x14ac:dyDescent="0.2">
      <c r="E131" s="193"/>
      <c r="F131" s="193"/>
      <c r="G131" s="193"/>
      <c r="H131" s="192"/>
      <c r="I131" s="193"/>
      <c r="J131" s="194"/>
      <c r="K131" s="195"/>
      <c r="L131" s="195"/>
      <c r="M131" s="274"/>
      <c r="N131" s="275"/>
      <c r="O131"/>
    </row>
    <row r="132" spans="5:15" ht="15.75" customHeight="1" x14ac:dyDescent="0.2">
      <c r="E132" s="317">
        <v>2</v>
      </c>
      <c r="F132" s="198"/>
      <c r="G132" s="198"/>
      <c r="H132" s="197"/>
      <c r="I132" s="198"/>
      <c r="J132" s="199" t="s">
        <v>224</v>
      </c>
      <c r="K132" s="200" t="s">
        <v>215</v>
      </c>
      <c r="L132" s="200" t="s">
        <v>225</v>
      </c>
      <c r="M132" s="263"/>
      <c r="N132" s="216">
        <f>N130+TIME(0,M130,0)</f>
        <v>0.43888888888888888</v>
      </c>
      <c r="O132"/>
    </row>
    <row r="133" spans="5:15" ht="15.75" customHeight="1" x14ac:dyDescent="0.2">
      <c r="E133" s="214"/>
      <c r="F133" s="363">
        <f>E132+0.1</f>
        <v>2.1</v>
      </c>
      <c r="G133" s="223"/>
      <c r="H133" s="177"/>
      <c r="I133" s="193" t="s">
        <v>221</v>
      </c>
      <c r="J133" s="202" t="s">
        <v>329</v>
      </c>
      <c r="K133" s="203" t="s">
        <v>215</v>
      </c>
      <c r="L133" s="203" t="s">
        <v>335</v>
      </c>
      <c r="M133" s="263">
        <v>1</v>
      </c>
      <c r="N133" s="216">
        <f>N132+TIME(0,M132,0)</f>
        <v>0.43888888888888888</v>
      </c>
      <c r="O133"/>
    </row>
    <row r="134" spans="5:15" ht="15.75" customHeight="1" x14ac:dyDescent="0.2">
      <c r="E134" s="214"/>
      <c r="F134" s="363">
        <f t="shared" ref="F134:F139" si="8">F133+0.1</f>
        <v>2.2000000000000002</v>
      </c>
      <c r="G134" s="223"/>
      <c r="H134" s="177"/>
      <c r="I134" s="193" t="s">
        <v>221</v>
      </c>
      <c r="J134" s="205" t="s">
        <v>169</v>
      </c>
      <c r="K134" s="711" t="s">
        <v>215</v>
      </c>
      <c r="L134" s="711" t="s">
        <v>172</v>
      </c>
      <c r="M134" s="263">
        <v>1</v>
      </c>
      <c r="N134" s="216">
        <f t="shared" ref="N134:N153" si="9">N133+TIME(0,M133,0)</f>
        <v>0.43958333333333333</v>
      </c>
      <c r="O134"/>
    </row>
    <row r="135" spans="5:15" ht="15.75" customHeight="1" x14ac:dyDescent="0.2">
      <c r="E135" s="214"/>
      <c r="F135" s="363">
        <f t="shared" si="8"/>
        <v>2.3000000000000003</v>
      </c>
      <c r="G135" s="223"/>
      <c r="H135" s="177"/>
      <c r="I135" s="193" t="s">
        <v>221</v>
      </c>
      <c r="J135" s="712"/>
      <c r="K135" s="234" t="s">
        <v>215</v>
      </c>
      <c r="L135" s="234"/>
      <c r="M135" s="292"/>
      <c r="N135" s="216">
        <f t="shared" si="9"/>
        <v>0.44027777777777777</v>
      </c>
      <c r="O135"/>
    </row>
    <row r="136" spans="5:15" ht="15.75" customHeight="1" x14ac:dyDescent="0.2">
      <c r="E136" s="214"/>
      <c r="F136" s="363">
        <f t="shared" si="8"/>
        <v>2.4000000000000004</v>
      </c>
      <c r="G136" s="223"/>
      <c r="H136" s="177"/>
      <c r="I136" s="193" t="s">
        <v>51</v>
      </c>
      <c r="J136" s="712"/>
      <c r="K136" s="234" t="s">
        <v>215</v>
      </c>
      <c r="L136" s="234"/>
      <c r="M136" s="292"/>
      <c r="N136" s="216">
        <f t="shared" si="9"/>
        <v>0.44027777777777777</v>
      </c>
      <c r="O136"/>
    </row>
    <row r="137" spans="5:15" ht="15.75" customHeight="1" x14ac:dyDescent="0.2">
      <c r="E137" s="214"/>
      <c r="F137" s="363">
        <f t="shared" si="8"/>
        <v>2.5000000000000004</v>
      </c>
      <c r="G137" s="223"/>
      <c r="H137" s="177"/>
      <c r="I137" s="193" t="s">
        <v>51</v>
      </c>
      <c r="J137" s="206"/>
      <c r="K137" s="234" t="s">
        <v>215</v>
      </c>
      <c r="L137" s="234" t="s">
        <v>279</v>
      </c>
      <c r="M137" s="292"/>
      <c r="N137" s="216">
        <f t="shared" si="9"/>
        <v>0.44027777777777777</v>
      </c>
      <c r="O137"/>
    </row>
    <row r="138" spans="5:15" ht="15.75" customHeight="1" x14ac:dyDescent="0.2">
      <c r="E138" s="214"/>
      <c r="F138" s="363">
        <f t="shared" si="8"/>
        <v>2.6000000000000005</v>
      </c>
      <c r="G138" s="223"/>
      <c r="H138" s="177"/>
      <c r="I138" s="193" t="s">
        <v>51</v>
      </c>
      <c r="J138" s="712"/>
      <c r="K138" s="234" t="s">
        <v>215</v>
      </c>
      <c r="L138" s="234" t="s">
        <v>279</v>
      </c>
      <c r="M138" s="292"/>
      <c r="N138" s="216">
        <f t="shared" si="9"/>
        <v>0.44027777777777777</v>
      </c>
      <c r="O138"/>
    </row>
    <row r="139" spans="5:15" ht="15.75" customHeight="1" x14ac:dyDescent="0.2">
      <c r="E139" s="316"/>
      <c r="F139" s="395">
        <f t="shared" si="8"/>
        <v>2.7000000000000006</v>
      </c>
      <c r="G139" s="208"/>
      <c r="H139" s="207"/>
      <c r="I139" s="208" t="s">
        <v>51</v>
      </c>
      <c r="J139" s="728" t="s">
        <v>14</v>
      </c>
      <c r="K139" s="189" t="s">
        <v>215</v>
      </c>
      <c r="L139" s="189" t="s">
        <v>336</v>
      </c>
      <c r="M139" s="265">
        <v>4</v>
      </c>
      <c r="N139" s="216">
        <f t="shared" si="9"/>
        <v>0.44027777777777777</v>
      </c>
      <c r="O139"/>
    </row>
    <row r="140" spans="5:15" ht="15.75" customHeight="1" x14ac:dyDescent="0.2">
      <c r="E140" s="193"/>
      <c r="F140" s="193"/>
      <c r="G140" s="193"/>
      <c r="H140" s="209"/>
      <c r="I140" s="193"/>
      <c r="J140" s="203"/>
      <c r="K140" s="195"/>
      <c r="L140" s="195"/>
      <c r="M140" s="274"/>
      <c r="N140" s="276"/>
      <c r="O140"/>
    </row>
    <row r="141" spans="5:15" ht="15.75" customHeight="1" x14ac:dyDescent="0.2">
      <c r="E141" s="211">
        <v>3</v>
      </c>
      <c r="F141" s="238"/>
      <c r="G141" s="238"/>
      <c r="H141" s="212"/>
      <c r="I141" s="198" t="s">
        <v>221</v>
      </c>
      <c r="J141" s="182" t="s">
        <v>210</v>
      </c>
      <c r="K141" s="213"/>
      <c r="L141" s="213"/>
      <c r="M141" s="263"/>
      <c r="N141" s="216"/>
      <c r="O141"/>
    </row>
    <row r="142" spans="5:15" ht="15.75" customHeight="1" x14ac:dyDescent="0.2">
      <c r="E142" s="214"/>
      <c r="F142" s="223"/>
      <c r="G142" s="223"/>
      <c r="H142" s="192"/>
      <c r="I142" s="193"/>
      <c r="J142" s="203"/>
      <c r="K142" s="203"/>
      <c r="L142" s="203"/>
      <c r="M142" s="263"/>
      <c r="N142" s="216"/>
      <c r="O142"/>
    </row>
    <row r="143" spans="5:15" ht="15.75" customHeight="1" x14ac:dyDescent="0.2">
      <c r="E143" s="214"/>
      <c r="F143" s="363">
        <f>E141+0.1</f>
        <v>3.1</v>
      </c>
      <c r="G143" s="223"/>
      <c r="H143" s="192"/>
      <c r="I143" s="193"/>
      <c r="J143" s="619" t="s">
        <v>332</v>
      </c>
      <c r="K143" s="203"/>
      <c r="L143" s="203"/>
      <c r="M143" s="263"/>
      <c r="N143" s="216"/>
      <c r="O143"/>
    </row>
    <row r="144" spans="5:15" ht="15.75" customHeight="1" x14ac:dyDescent="0.2">
      <c r="E144" s="214"/>
      <c r="F144" s="363"/>
      <c r="G144" s="223">
        <v>1</v>
      </c>
      <c r="H144" s="209"/>
      <c r="I144" s="217" t="s">
        <v>221</v>
      </c>
      <c r="J144" s="822" t="s">
        <v>15</v>
      </c>
      <c r="K144" s="677" t="s">
        <v>58</v>
      </c>
      <c r="L144" s="111" t="s">
        <v>154</v>
      </c>
      <c r="M144" s="264">
        <v>5</v>
      </c>
      <c r="N144" s="216">
        <f>N139+TIME(0,M139,0)</f>
        <v>0.44305555555555554</v>
      </c>
      <c r="O144"/>
    </row>
    <row r="145" spans="4:15" ht="15.75" customHeight="1" x14ac:dyDescent="0.2">
      <c r="E145" s="214"/>
      <c r="F145" s="363"/>
      <c r="G145" s="223">
        <f>G144+1</f>
        <v>2</v>
      </c>
      <c r="H145" s="209"/>
      <c r="I145" s="217" t="s">
        <v>221</v>
      </c>
      <c r="J145" s="217" t="s">
        <v>445</v>
      </c>
      <c r="K145" s="219" t="s">
        <v>216</v>
      </c>
      <c r="L145" s="111" t="s">
        <v>190</v>
      </c>
      <c r="M145" s="264">
        <v>5</v>
      </c>
      <c r="N145" s="216">
        <f t="shared" si="9"/>
        <v>0.44652777777777775</v>
      </c>
      <c r="O145"/>
    </row>
    <row r="146" spans="4:15" ht="15.75" customHeight="1" x14ac:dyDescent="0.2">
      <c r="D146" s="667"/>
      <c r="E146" s="214"/>
      <c r="F146" s="363"/>
      <c r="G146" s="223">
        <f>G145+1</f>
        <v>3</v>
      </c>
      <c r="H146" s="209"/>
      <c r="I146" s="217" t="s">
        <v>66</v>
      </c>
      <c r="J146" s="591"/>
      <c r="K146" s="219" t="s">
        <v>6</v>
      </c>
      <c r="L146" s="982"/>
      <c r="M146" s="264"/>
      <c r="N146" s="216">
        <f t="shared" si="9"/>
        <v>0.44999999999999996</v>
      </c>
      <c r="O146"/>
    </row>
    <row r="147" spans="4:15" ht="15.75" customHeight="1" x14ac:dyDescent="0.2">
      <c r="E147" s="214"/>
      <c r="F147" s="223"/>
      <c r="G147" s="223"/>
      <c r="H147" s="209"/>
      <c r="I147" s="217"/>
      <c r="J147" s="218"/>
      <c r="K147" s="219"/>
      <c r="L147" s="111"/>
      <c r="M147" s="264"/>
      <c r="N147" s="216">
        <f t="shared" si="9"/>
        <v>0.44999999999999996</v>
      </c>
      <c r="O147"/>
    </row>
    <row r="148" spans="4:15" ht="15.75" customHeight="1" x14ac:dyDescent="0.2">
      <c r="E148" s="214"/>
      <c r="F148" s="363">
        <v>3.2</v>
      </c>
      <c r="G148" s="223"/>
      <c r="H148" s="192"/>
      <c r="I148" s="217"/>
      <c r="J148" s="619" t="s">
        <v>331</v>
      </c>
      <c r="K148" s="203"/>
      <c r="L148" s="203"/>
      <c r="M148" s="264"/>
      <c r="N148" s="216">
        <f t="shared" si="9"/>
        <v>0.44999999999999996</v>
      </c>
      <c r="O148"/>
    </row>
    <row r="149" spans="4:15" ht="15.75" customHeight="1" x14ac:dyDescent="0.2">
      <c r="E149" s="214"/>
      <c r="F149" s="223"/>
      <c r="G149" s="223">
        <v>1</v>
      </c>
      <c r="H149" s="209"/>
      <c r="I149" s="217" t="s">
        <v>221</v>
      </c>
      <c r="J149" s="613" t="s">
        <v>56</v>
      </c>
      <c r="K149" s="614" t="s">
        <v>49</v>
      </c>
      <c r="L149" s="613" t="s">
        <v>487</v>
      </c>
      <c r="M149" s="264">
        <v>5</v>
      </c>
      <c r="N149" s="216">
        <f t="shared" si="9"/>
        <v>0.44999999999999996</v>
      </c>
      <c r="O149"/>
    </row>
    <row r="150" spans="4:15" ht="15.75" customHeight="1" x14ac:dyDescent="0.2">
      <c r="E150" s="214"/>
      <c r="F150" s="223"/>
      <c r="G150" s="223">
        <f>G149+1</f>
        <v>2</v>
      </c>
      <c r="H150" s="209"/>
      <c r="I150" s="217" t="s">
        <v>221</v>
      </c>
      <c r="J150" s="1356" t="s">
        <v>334</v>
      </c>
      <c r="K150" s="1357" t="s">
        <v>216</v>
      </c>
      <c r="L150" s="1358" t="s">
        <v>486</v>
      </c>
      <c r="M150" s="264"/>
      <c r="N150" s="216">
        <f t="shared" si="9"/>
        <v>0.45347222222222217</v>
      </c>
      <c r="O150"/>
    </row>
    <row r="151" spans="4:15" ht="15.75" customHeight="1" x14ac:dyDescent="0.2">
      <c r="E151" s="214"/>
      <c r="F151" s="223"/>
      <c r="G151" s="223">
        <f>G150+1</f>
        <v>3</v>
      </c>
      <c r="H151" s="209"/>
      <c r="I151" s="217" t="s">
        <v>221</v>
      </c>
      <c r="J151" s="613" t="s">
        <v>333</v>
      </c>
      <c r="K151" s="614" t="s">
        <v>216</v>
      </c>
      <c r="L151" s="613" t="s">
        <v>185</v>
      </c>
      <c r="M151" s="649">
        <v>10</v>
      </c>
      <c r="N151" s="216">
        <f t="shared" si="9"/>
        <v>0.45347222222222217</v>
      </c>
      <c r="O151"/>
    </row>
    <row r="152" spans="4:15" ht="15.75" customHeight="1" x14ac:dyDescent="0.2">
      <c r="E152" s="214"/>
      <c r="F152" s="223"/>
      <c r="G152" s="223">
        <f>G151+1</f>
        <v>4</v>
      </c>
      <c r="H152" s="209"/>
      <c r="I152" s="217" t="s">
        <v>221</v>
      </c>
      <c r="J152" s="613" t="s">
        <v>200</v>
      </c>
      <c r="K152" s="614" t="s">
        <v>49</v>
      </c>
      <c r="L152" s="613" t="s">
        <v>201</v>
      </c>
      <c r="M152" s="649"/>
      <c r="N152" s="216">
        <f t="shared" si="9"/>
        <v>0.46041666666666659</v>
      </c>
      <c r="O152"/>
    </row>
    <row r="153" spans="4:15" ht="15.75" customHeight="1" x14ac:dyDescent="0.2">
      <c r="E153" s="220"/>
      <c r="F153" s="187"/>
      <c r="G153" s="187">
        <f>G152+1</f>
        <v>5</v>
      </c>
      <c r="H153" s="207"/>
      <c r="I153" s="221" t="s">
        <v>221</v>
      </c>
      <c r="J153" s="713"/>
      <c r="K153" s="189"/>
      <c r="L153" s="189"/>
      <c r="M153" s="262"/>
      <c r="N153" s="230">
        <f t="shared" si="9"/>
        <v>0.46041666666666659</v>
      </c>
      <c r="O153"/>
    </row>
    <row r="154" spans="4:15" ht="15.75" customHeight="1" x14ac:dyDescent="0.2">
      <c r="E154" s="223"/>
      <c r="F154" s="223"/>
      <c r="G154" s="223"/>
      <c r="H154" s="192"/>
      <c r="I154" s="217"/>
      <c r="J154" s="224"/>
      <c r="K154" s="219"/>
      <c r="L154" s="225"/>
      <c r="M154" s="264"/>
      <c r="N154" s="196"/>
      <c r="O154"/>
    </row>
    <row r="155" spans="4:15" ht="15.75" customHeight="1" x14ac:dyDescent="0.2">
      <c r="E155" s="211">
        <v>4</v>
      </c>
      <c r="F155" s="238"/>
      <c r="G155" s="238"/>
      <c r="H155" s="226"/>
      <c r="I155" s="200"/>
      <c r="J155" s="227" t="s">
        <v>164</v>
      </c>
      <c r="K155" s="213"/>
      <c r="L155" s="213"/>
      <c r="M155" s="707"/>
      <c r="N155" s="201"/>
      <c r="O155"/>
    </row>
    <row r="156" spans="4:15" ht="15.75" customHeight="1" x14ac:dyDescent="0.25">
      <c r="E156" s="214"/>
      <c r="F156" s="363">
        <f>E155+0.1</f>
        <v>4.0999999999999996</v>
      </c>
      <c r="G156" s="223"/>
      <c r="H156" s="228"/>
      <c r="I156" s="217" t="s">
        <v>66</v>
      </c>
      <c r="J156" s="660"/>
      <c r="K156" s="219" t="s">
        <v>6</v>
      </c>
      <c r="L156" s="505" t="s">
        <v>426</v>
      </c>
      <c r="M156" s="263"/>
      <c r="N156" s="216">
        <f>N153+TIME(0,M153,0)</f>
        <v>0.46041666666666659</v>
      </c>
      <c r="O156"/>
    </row>
    <row r="157" spans="4:15" ht="15.75" customHeight="1" x14ac:dyDescent="0.25">
      <c r="E157" s="214"/>
      <c r="F157" s="363">
        <f>F156+0.1</f>
        <v>4.1999999999999993</v>
      </c>
      <c r="G157" s="223"/>
      <c r="H157" s="228"/>
      <c r="I157" s="217" t="s">
        <v>66</v>
      </c>
      <c r="J157" s="1744" t="s">
        <v>752</v>
      </c>
      <c r="K157" s="219" t="s">
        <v>6</v>
      </c>
      <c r="L157" s="505" t="s">
        <v>591</v>
      </c>
      <c r="M157" s="1350">
        <v>4</v>
      </c>
      <c r="N157" s="216">
        <f>N156+TIME(0,M156,0)</f>
        <v>0.46041666666666659</v>
      </c>
      <c r="O157"/>
    </row>
    <row r="158" spans="4:15" ht="15.75" customHeight="1" x14ac:dyDescent="0.25">
      <c r="E158" s="214"/>
      <c r="F158" s="363">
        <f>F157+0.1</f>
        <v>4.2999999999999989</v>
      </c>
      <c r="G158" s="223"/>
      <c r="H158" s="228"/>
      <c r="I158" s="1037" t="s">
        <v>384</v>
      </c>
      <c r="J158" s="1745" t="s">
        <v>770</v>
      </c>
      <c r="K158" s="219" t="s">
        <v>6</v>
      </c>
      <c r="L158" s="505" t="s">
        <v>190</v>
      </c>
      <c r="M158" s="1350">
        <v>4</v>
      </c>
      <c r="N158" s="216">
        <f>N157+TIME(0,M157,0)</f>
        <v>0.46319444444444435</v>
      </c>
      <c r="O158"/>
    </row>
    <row r="159" spans="4:15" ht="15.75" customHeight="1" x14ac:dyDescent="0.25">
      <c r="E159" s="214"/>
      <c r="F159" s="363">
        <f>F158+0.1</f>
        <v>4.3999999999999986</v>
      </c>
      <c r="G159" s="223"/>
      <c r="H159" s="228"/>
      <c r="I159" s="1037" t="s">
        <v>384</v>
      </c>
      <c r="J159" s="1745" t="s">
        <v>771</v>
      </c>
      <c r="K159" s="219" t="s">
        <v>6</v>
      </c>
      <c r="L159" s="505" t="s">
        <v>593</v>
      </c>
      <c r="M159" s="1350">
        <v>5</v>
      </c>
      <c r="N159" s="216">
        <f>N158+TIME(0,M158,0)</f>
        <v>0.46597222222222212</v>
      </c>
      <c r="O159"/>
    </row>
    <row r="160" spans="4:15" ht="15.75" customHeight="1" x14ac:dyDescent="0.2">
      <c r="E160" s="220"/>
      <c r="F160" s="395">
        <f>F159+0.1</f>
        <v>4.4999999999999982</v>
      </c>
      <c r="G160" s="187"/>
      <c r="H160" s="229"/>
      <c r="I160" s="221" t="s">
        <v>220</v>
      </c>
      <c r="J160" s="589"/>
      <c r="K160" s="727"/>
      <c r="L160" s="590"/>
      <c r="M160" s="265"/>
      <c r="N160" s="230">
        <f>N159+TIME(0,M159,0)</f>
        <v>0.46944444444444433</v>
      </c>
      <c r="O160"/>
    </row>
    <row r="161" spans="4:15" ht="15.75" customHeight="1" x14ac:dyDescent="0.2">
      <c r="E161" s="223"/>
      <c r="F161" s="223"/>
      <c r="G161" s="223"/>
      <c r="H161" s="232"/>
      <c r="I161" s="217"/>
      <c r="J161" s="233"/>
      <c r="K161" s="234"/>
      <c r="L161" s="217"/>
      <c r="M161" s="264"/>
      <c r="N161" s="235"/>
      <c r="O161"/>
    </row>
    <row r="162" spans="4:15" ht="15.75" customHeight="1" x14ac:dyDescent="0.2">
      <c r="E162" s="318">
        <v>5</v>
      </c>
      <c r="F162" s="181"/>
      <c r="G162" s="181"/>
      <c r="H162" s="197"/>
      <c r="I162" s="200"/>
      <c r="J162" s="236" t="s">
        <v>223</v>
      </c>
      <c r="K162" s="183"/>
      <c r="L162" s="237"/>
      <c r="M162" s="261"/>
      <c r="N162" s="201">
        <f>N160+TIME(0,M160,0)</f>
        <v>0.46944444444444433</v>
      </c>
      <c r="O162"/>
    </row>
    <row r="163" spans="4:15" ht="15.75" customHeight="1" x14ac:dyDescent="0.2">
      <c r="E163" s="319"/>
      <c r="F163" s="363">
        <f>E162+0.1</f>
        <v>5.0999999999999996</v>
      </c>
      <c r="G163" s="217"/>
      <c r="H163" s="209"/>
      <c r="I163" s="195" t="s">
        <v>99</v>
      </c>
      <c r="J163" s="821"/>
      <c r="K163" s="219"/>
      <c r="L163" s="111"/>
      <c r="M163" s="263"/>
      <c r="N163" s="216">
        <f>N162+TIME(0,M162,0)</f>
        <v>0.46944444444444433</v>
      </c>
      <c r="O163"/>
    </row>
    <row r="164" spans="4:15" ht="15.75" customHeight="1" x14ac:dyDescent="0.25">
      <c r="E164" s="319"/>
      <c r="F164" s="363">
        <f>F163+0.1</f>
        <v>5.1999999999999993</v>
      </c>
      <c r="G164" s="217"/>
      <c r="H164" s="209"/>
      <c r="I164" s="195" t="s">
        <v>47</v>
      </c>
      <c r="J164" s="234" t="s">
        <v>155</v>
      </c>
      <c r="K164" s="219" t="s">
        <v>216</v>
      </c>
      <c r="L164" s="505" t="s">
        <v>426</v>
      </c>
      <c r="M164" s="263">
        <v>4</v>
      </c>
      <c r="N164" s="216">
        <f>N163+TIME(0,M163,0)</f>
        <v>0.46944444444444433</v>
      </c>
      <c r="O164"/>
    </row>
    <row r="165" spans="4:15" ht="15.75" customHeight="1" x14ac:dyDescent="0.2">
      <c r="E165" s="319"/>
      <c r="F165" s="363">
        <f>F164+0.1</f>
        <v>5.2999999999999989</v>
      </c>
      <c r="G165" s="217"/>
      <c r="H165" s="209"/>
      <c r="I165" s="195" t="s">
        <v>47</v>
      </c>
      <c r="J165" s="1741" t="s">
        <v>767</v>
      </c>
      <c r="K165" s="1342" t="s">
        <v>6</v>
      </c>
      <c r="L165" s="1343" t="s">
        <v>185</v>
      </c>
      <c r="M165" s="263">
        <v>7</v>
      </c>
      <c r="N165" s="216">
        <f t="shared" ref="N165:N173" si="10">N164+TIME(0,M164,0)</f>
        <v>0.4722222222222221</v>
      </c>
      <c r="O165"/>
    </row>
    <row r="166" spans="4:15" ht="15.75" customHeight="1" x14ac:dyDescent="0.2">
      <c r="E166" s="319"/>
      <c r="F166" s="363">
        <f t="shared" ref="F166:F171" si="11">F165+0.1</f>
        <v>5.3999999999999986</v>
      </c>
      <c r="G166" s="217"/>
      <c r="H166" s="209"/>
      <c r="I166" s="195" t="s">
        <v>2</v>
      </c>
      <c r="J166" s="1742" t="s">
        <v>772</v>
      </c>
      <c r="K166" s="1342" t="s">
        <v>6</v>
      </c>
      <c r="L166" s="1343" t="s">
        <v>451</v>
      </c>
      <c r="M166" s="649">
        <v>6</v>
      </c>
      <c r="N166" s="216">
        <f t="shared" si="10"/>
        <v>0.47708333333333319</v>
      </c>
      <c r="O166"/>
    </row>
    <row r="167" spans="4:15" ht="15.75" customHeight="1" x14ac:dyDescent="0.2">
      <c r="E167" s="319"/>
      <c r="F167" s="363">
        <f t="shared" si="11"/>
        <v>5.4999999999999982</v>
      </c>
      <c r="G167" s="217"/>
      <c r="H167" s="209"/>
      <c r="I167" s="195" t="s">
        <v>66</v>
      </c>
      <c r="J167" s="1743" t="s">
        <v>768</v>
      </c>
      <c r="K167" s="614" t="s">
        <v>6</v>
      </c>
      <c r="L167" s="613" t="s">
        <v>201</v>
      </c>
      <c r="M167" s="263">
        <v>5</v>
      </c>
      <c r="N167" s="216">
        <f t="shared" si="10"/>
        <v>0.48124999999999984</v>
      </c>
      <c r="O167"/>
    </row>
    <row r="168" spans="4:15" ht="15.75" customHeight="1" x14ac:dyDescent="0.2">
      <c r="E168" s="319"/>
      <c r="F168" s="363">
        <f t="shared" si="11"/>
        <v>5.5999999999999979</v>
      </c>
      <c r="G168" s="217"/>
      <c r="H168" s="209"/>
      <c r="I168" s="195" t="s">
        <v>66</v>
      </c>
      <c r="J168" s="1741" t="s">
        <v>766</v>
      </c>
      <c r="K168" s="1342" t="s">
        <v>6</v>
      </c>
      <c r="L168" s="1343" t="s">
        <v>185</v>
      </c>
      <c r="M168" s="263">
        <v>5</v>
      </c>
      <c r="N168" s="216">
        <f t="shared" si="10"/>
        <v>0.48472222222222205</v>
      </c>
      <c r="O168"/>
    </row>
    <row r="169" spans="4:15" ht="15.75" customHeight="1" x14ac:dyDescent="0.2">
      <c r="E169" s="319"/>
      <c r="F169" s="363">
        <f t="shared" si="11"/>
        <v>5.6999999999999975</v>
      </c>
      <c r="G169" s="217"/>
      <c r="H169" s="209"/>
      <c r="I169" s="195" t="s">
        <v>66</v>
      </c>
      <c r="M169" s="263"/>
      <c r="N169" s="216">
        <f t="shared" si="10"/>
        <v>0.48819444444444426</v>
      </c>
      <c r="O169"/>
    </row>
    <row r="170" spans="4:15" ht="15.75" customHeight="1" x14ac:dyDescent="0.2">
      <c r="E170" s="319"/>
      <c r="F170" s="363">
        <f t="shared" si="11"/>
        <v>5.7999999999999972</v>
      </c>
      <c r="G170" s="217"/>
      <c r="H170" s="209"/>
      <c r="I170" s="195" t="s">
        <v>66</v>
      </c>
      <c r="J170" s="1335" t="s">
        <v>751</v>
      </c>
      <c r="K170" s="1342" t="s">
        <v>6</v>
      </c>
      <c r="L170" s="1343" t="s">
        <v>750</v>
      </c>
      <c r="M170" s="1344">
        <v>15</v>
      </c>
      <c r="N170" s="216">
        <f t="shared" si="10"/>
        <v>0.48819444444444426</v>
      </c>
      <c r="O170"/>
    </row>
    <row r="171" spans="4:15" s="1107" customFormat="1" ht="15.75" customHeight="1" x14ac:dyDescent="0.25">
      <c r="D171" s="664"/>
      <c r="E171" s="319"/>
      <c r="F171" s="363">
        <f t="shared" si="11"/>
        <v>5.8999999999999968</v>
      </c>
      <c r="G171" s="1037"/>
      <c r="H171" s="209"/>
      <c r="I171" s="195" t="s">
        <v>66</v>
      </c>
      <c r="J171" s="1335" t="s">
        <v>757</v>
      </c>
      <c r="K171" s="1342" t="s">
        <v>6</v>
      </c>
      <c r="L171" s="1336" t="s">
        <v>426</v>
      </c>
      <c r="M171" s="1344">
        <v>30</v>
      </c>
      <c r="N171" s="216">
        <f t="shared" si="10"/>
        <v>0.49861111111111095</v>
      </c>
    </row>
    <row r="172" spans="4:15" s="1107" customFormat="1" ht="15.75" customHeight="1" x14ac:dyDescent="0.25">
      <c r="D172" s="664"/>
      <c r="E172" s="319"/>
      <c r="F172" s="1108">
        <v>5.0999999999999996</v>
      </c>
      <c r="G172" s="1037"/>
      <c r="H172" s="209"/>
      <c r="I172" s="195" t="s">
        <v>66</v>
      </c>
      <c r="J172" s="1335"/>
      <c r="K172" s="1342"/>
      <c r="L172" s="1336"/>
      <c r="M172" s="1345"/>
      <c r="N172" s="216">
        <f t="shared" si="10"/>
        <v>0.51944444444444426</v>
      </c>
    </row>
    <row r="173" spans="4:15" s="1107" customFormat="1" ht="15.75" customHeight="1" x14ac:dyDescent="0.25">
      <c r="D173" s="664"/>
      <c r="E173" s="319"/>
      <c r="F173" s="1108">
        <f>F172+0.01</f>
        <v>5.1099999999999994</v>
      </c>
      <c r="G173" s="1037"/>
      <c r="H173" s="209"/>
      <c r="I173" s="195" t="s">
        <v>66</v>
      </c>
      <c r="J173" s="234"/>
      <c r="K173" s="219"/>
      <c r="L173" s="505"/>
      <c r="M173" s="263"/>
      <c r="N173" s="216">
        <f t="shared" si="10"/>
        <v>0.51944444444444426</v>
      </c>
    </row>
    <row r="174" spans="4:15" ht="15.75" customHeight="1" x14ac:dyDescent="0.25">
      <c r="E174" s="319"/>
      <c r="F174" s="1108">
        <f t="shared" ref="F174:F175" si="12">F173+0.01</f>
        <v>5.1199999999999992</v>
      </c>
      <c r="G174" s="217"/>
      <c r="H174" s="209"/>
      <c r="I174" s="195" t="s">
        <v>66</v>
      </c>
      <c r="K174" s="219"/>
      <c r="L174" s="505"/>
      <c r="M174" s="263"/>
      <c r="N174" s="216">
        <f t="shared" ref="N174:N175" si="13">N173+TIME(0,M173,0)</f>
        <v>0.51944444444444426</v>
      </c>
      <c r="O174"/>
    </row>
    <row r="175" spans="4:15" ht="15.75" customHeight="1" x14ac:dyDescent="0.2">
      <c r="E175" s="220"/>
      <c r="F175" s="532">
        <f t="shared" si="12"/>
        <v>5.129999999999999</v>
      </c>
      <c r="G175" s="187"/>
      <c r="H175" s="229"/>
      <c r="I175" s="533" t="s">
        <v>66</v>
      </c>
      <c r="J175" s="517"/>
      <c r="K175" s="222"/>
      <c r="L175" s="190"/>
      <c r="M175" s="265"/>
      <c r="N175" s="230">
        <f t="shared" si="13"/>
        <v>0.51944444444444426</v>
      </c>
      <c r="O175"/>
    </row>
    <row r="176" spans="4:15" ht="15.75" customHeight="1" x14ac:dyDescent="0.2">
      <c r="E176" s="223"/>
      <c r="F176" s="223"/>
      <c r="G176" s="223"/>
      <c r="H176" s="232"/>
      <c r="I176" s="193"/>
      <c r="J176" s="233"/>
      <c r="K176" s="195"/>
      <c r="L176" s="195"/>
      <c r="M176" s="263"/>
      <c r="N176" s="210"/>
      <c r="O176"/>
    </row>
    <row r="177" spans="5:15" ht="15.75" customHeight="1" x14ac:dyDescent="0.2">
      <c r="E177" s="211">
        <v>6</v>
      </c>
      <c r="F177" s="238"/>
      <c r="G177" s="238"/>
      <c r="H177" s="226"/>
      <c r="I177" s="200"/>
      <c r="J177" s="227" t="s">
        <v>160</v>
      </c>
      <c r="K177" s="213"/>
      <c r="L177" s="213"/>
      <c r="M177" s="261">
        <v>0</v>
      </c>
      <c r="N177" s="201">
        <f>N175+TIME(0,M175,0)</f>
        <v>0.51944444444444426</v>
      </c>
      <c r="O177"/>
    </row>
    <row r="178" spans="5:15" ht="15.75" customHeight="1" x14ac:dyDescent="0.25">
      <c r="E178" s="220"/>
      <c r="F178" s="187"/>
      <c r="G178" s="187"/>
      <c r="H178" s="229"/>
      <c r="I178" s="221" t="s">
        <v>220</v>
      </c>
      <c r="J178" s="517"/>
      <c r="K178" s="222" t="s">
        <v>216</v>
      </c>
      <c r="L178" s="545" t="s">
        <v>426</v>
      </c>
      <c r="M178" s="518">
        <v>0</v>
      </c>
      <c r="N178" s="230">
        <f>N177+TIME(0,M177,0)</f>
        <v>0.51944444444444426</v>
      </c>
      <c r="O178"/>
    </row>
    <row r="179" spans="5:15" ht="15.75" customHeight="1" x14ac:dyDescent="0.2">
      <c r="E179" s="223"/>
      <c r="F179" s="223"/>
      <c r="G179" s="223"/>
      <c r="H179" s="232"/>
      <c r="I179" s="217"/>
      <c r="J179" s="301" t="s">
        <v>434</v>
      </c>
      <c r="K179" s="234"/>
      <c r="L179" s="217"/>
      <c r="M179" s="264"/>
      <c r="N179" s="303">
        <f>N182-N178</f>
        <v>1.388888888889106E-3</v>
      </c>
      <c r="O179"/>
    </row>
    <row r="180" spans="5:15" ht="15.75" customHeight="1" x14ac:dyDescent="0.2">
      <c r="E180" s="318">
        <v>7</v>
      </c>
      <c r="F180" s="181"/>
      <c r="G180" s="181"/>
      <c r="H180" s="197"/>
      <c r="I180" s="181" t="s">
        <v>99</v>
      </c>
      <c r="J180" s="239" t="s">
        <v>55</v>
      </c>
      <c r="K180" s="183"/>
      <c r="L180" s="237"/>
      <c r="M180" s="261"/>
      <c r="N180" s="240">
        <f>N177+TIME(0,M177,0)</f>
        <v>0.51944444444444426</v>
      </c>
      <c r="O180"/>
    </row>
    <row r="181" spans="5:15" ht="15.75" customHeight="1" x14ac:dyDescent="0.2">
      <c r="E181" s="214"/>
      <c r="F181" s="223"/>
      <c r="G181" s="223"/>
      <c r="H181" s="228"/>
      <c r="I181" s="203"/>
      <c r="J181" s="231"/>
      <c r="K181" s="203"/>
      <c r="L181" s="203"/>
      <c r="M181" s="264"/>
      <c r="N181" s="204"/>
      <c r="O181"/>
    </row>
    <row r="182" spans="5:15" ht="15.75" customHeight="1" x14ac:dyDescent="0.2">
      <c r="E182" s="214"/>
      <c r="F182" s="223"/>
      <c r="G182" s="223"/>
      <c r="H182" s="232"/>
      <c r="I182" s="203"/>
      <c r="J182" s="241" t="s">
        <v>222</v>
      </c>
      <c r="K182" s="242"/>
      <c r="L182" s="242"/>
      <c r="M182" s="266">
        <v>60</v>
      </c>
      <c r="N182" s="243">
        <f>TIME(12,30,0)</f>
        <v>0.52083333333333337</v>
      </c>
      <c r="O182"/>
    </row>
    <row r="183" spans="5:15" ht="15.75" customHeight="1" x14ac:dyDescent="0.2">
      <c r="E183" s="214"/>
      <c r="F183" s="223"/>
      <c r="G183" s="223"/>
      <c r="H183" s="232"/>
      <c r="I183" s="203"/>
      <c r="J183" s="223"/>
      <c r="K183" s="231"/>
      <c r="L183" s="231"/>
      <c r="M183" s="267"/>
      <c r="N183" s="215"/>
      <c r="O183"/>
    </row>
    <row r="184" spans="5:15" ht="15.75" customHeight="1" x14ac:dyDescent="0.2">
      <c r="E184" s="220"/>
      <c r="F184" s="187"/>
      <c r="G184" s="187"/>
      <c r="H184" s="229"/>
      <c r="I184" s="189"/>
      <c r="J184" s="244" t="s">
        <v>196</v>
      </c>
      <c r="K184" s="245"/>
      <c r="L184" s="245"/>
      <c r="M184" s="268"/>
      <c r="N184" s="240">
        <f>N182+TIME(0,M182,0)</f>
        <v>0.5625</v>
      </c>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
      <c r="E188" s="223"/>
      <c r="F188" s="223"/>
      <c r="G188" s="223"/>
      <c r="H188" s="171"/>
      <c r="I188" s="170"/>
      <c r="J188" s="169"/>
      <c r="K188" s="176"/>
      <c r="L188" s="231"/>
      <c r="M188" s="269"/>
      <c r="N188" s="196"/>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5">
      <c r="E195" s="175"/>
      <c r="F195" s="175"/>
      <c r="G195" s="175"/>
      <c r="H195"/>
      <c r="I195"/>
      <c r="J195"/>
      <c r="K195"/>
      <c r="L195" s="380"/>
      <c r="M195" s="165"/>
      <c r="N195" s="380"/>
      <c r="O195"/>
    </row>
    <row r="196" spans="4:15" ht="15.75" customHeight="1" x14ac:dyDescent="0.2">
      <c r="E196" s="355"/>
      <c r="F196" s="355"/>
      <c r="G196" s="355"/>
      <c r="H196" s="18"/>
      <c r="I196" s="19"/>
      <c r="J196" s="20"/>
      <c r="K196" s="109"/>
      <c r="L196" s="558"/>
      <c r="M196" s="256"/>
      <c r="N196" s="374"/>
      <c r="O196"/>
    </row>
    <row r="197" spans="4:15" ht="15.75" customHeight="1" x14ac:dyDescent="0.2">
      <c r="D197" s="668"/>
      <c r="E197" s="1625"/>
      <c r="F197" s="1626"/>
      <c r="G197" s="1626"/>
      <c r="H197" s="1626"/>
      <c r="I197" s="1626"/>
      <c r="J197" s="1626"/>
      <c r="K197" s="1626"/>
      <c r="L197" s="1626"/>
      <c r="M197" s="1626"/>
      <c r="N197" s="1627"/>
      <c r="O197"/>
    </row>
    <row r="198" spans="4:15" ht="15.75" customHeight="1" x14ac:dyDescent="0.2">
      <c r="E198" s="1618" t="str">
        <f>'802.11 Cover'!$E$2</f>
        <v>134th IEEE 802.11 WIRELESS LOCAL AREA NETWORKS SESSION</v>
      </c>
      <c r="F198" s="1619"/>
      <c r="G198" s="1619"/>
      <c r="H198" s="1620"/>
      <c r="I198" s="1620"/>
      <c r="J198" s="1620"/>
      <c r="K198" s="1620"/>
      <c r="L198" s="1620"/>
      <c r="M198" s="1620"/>
      <c r="N198" s="1621"/>
      <c r="O198"/>
    </row>
    <row r="199" spans="4:15" ht="15.75" customHeight="1" x14ac:dyDescent="0.2">
      <c r="E199" s="1622" t="str">
        <f>'802.11 Cover'!$E$5</f>
        <v>San Diego , CA, US</v>
      </c>
      <c r="F199" s="1623"/>
      <c r="G199" s="1623"/>
      <c r="H199" s="1623"/>
      <c r="I199" s="1623"/>
      <c r="J199" s="1623"/>
      <c r="K199" s="1623"/>
      <c r="L199" s="1623"/>
      <c r="M199" s="1623"/>
      <c r="N199" s="1624"/>
      <c r="O199"/>
    </row>
    <row r="200" spans="4:15" ht="15.75" customHeight="1" x14ac:dyDescent="0.2">
      <c r="D200" s="667"/>
      <c r="E200" s="1645" t="str">
        <f>'802.11 Cover'!$E$7</f>
        <v>July 15-20, 2012</v>
      </c>
      <c r="F200" s="1636"/>
      <c r="G200" s="1636"/>
      <c r="H200" s="1636"/>
      <c r="I200" s="1636"/>
      <c r="J200" s="1636"/>
      <c r="K200" s="1636"/>
      <c r="L200" s="1636"/>
      <c r="M200" s="1636"/>
      <c r="N200" s="1637"/>
      <c r="O200"/>
    </row>
    <row r="201" spans="4:15" ht="15.75" customHeight="1" x14ac:dyDescent="0.2">
      <c r="D201" s="667"/>
      <c r="E201" s="359"/>
      <c r="F201" s="360"/>
      <c r="G201" s="360"/>
      <c r="H201" s="38"/>
      <c r="I201" s="38"/>
      <c r="J201" s="38"/>
      <c r="K201" s="38"/>
      <c r="L201" s="559"/>
      <c r="M201" s="270"/>
      <c r="N201" s="381"/>
      <c r="O201"/>
    </row>
    <row r="202" spans="4:15" ht="15.75" customHeight="1" x14ac:dyDescent="0.2">
      <c r="E202" s="1614" t="s">
        <v>615</v>
      </c>
      <c r="F202" s="1615"/>
      <c r="G202" s="1615"/>
      <c r="H202" s="1616"/>
      <c r="I202" s="1616"/>
      <c r="J202" s="1616"/>
      <c r="K202" s="1616"/>
      <c r="L202" s="1616"/>
      <c r="M202" s="1616"/>
      <c r="N202" s="1617"/>
      <c r="O202"/>
    </row>
    <row r="203" spans="4:15" ht="15.75" customHeight="1" x14ac:dyDescent="0.2">
      <c r="E203" s="1608" t="str">
        <f>E9</f>
        <v>WG CHAIR - Bruce Kraemer (Marvell)</v>
      </c>
      <c r="F203" s="1609"/>
      <c r="G203" s="1609"/>
      <c r="H203" s="1609"/>
      <c r="I203" s="1609"/>
      <c r="J203" s="1609"/>
      <c r="K203" s="1609"/>
      <c r="L203" s="1609"/>
      <c r="M203" s="1609"/>
      <c r="N203" s="1610"/>
      <c r="O203"/>
    </row>
    <row r="204" spans="4:15" ht="15.75" customHeight="1" x14ac:dyDescent="0.2">
      <c r="E204" s="1608" t="str">
        <f>E10</f>
        <v>WG  VICE-CHAIR - Jon Rosdahl (CSR) -- WG  VICE-CHAIR - Adrian Stephens (Intel)</v>
      </c>
      <c r="F204" s="1609"/>
      <c r="G204" s="1609"/>
      <c r="H204" s="1609"/>
      <c r="I204" s="1609"/>
      <c r="J204" s="1609"/>
      <c r="K204" s="1609"/>
      <c r="L204" s="1609"/>
      <c r="M204" s="1609"/>
      <c r="N204" s="1610"/>
      <c r="O204"/>
    </row>
    <row r="205" spans="4:15" ht="15.75" customHeight="1" x14ac:dyDescent="0.2">
      <c r="E205" s="1608" t="str">
        <f>E11</f>
        <v>WG SECRETARY - STEPHEN MCCANN (RIM)</v>
      </c>
      <c r="F205" s="1609"/>
      <c r="G205" s="1609"/>
      <c r="H205" s="1609"/>
      <c r="I205" s="1609"/>
      <c r="J205" s="1609"/>
      <c r="K205" s="1609"/>
      <c r="L205" s="1609"/>
      <c r="M205" s="1609"/>
      <c r="N205" s="1610"/>
      <c r="O205"/>
    </row>
    <row r="206" spans="4:15" ht="15.75" customHeight="1" x14ac:dyDescent="0.2">
      <c r="E206" s="358"/>
      <c r="F206" s="358"/>
      <c r="G206" s="358"/>
      <c r="H206" s="36"/>
      <c r="I206" s="36"/>
      <c r="J206" s="1583" t="str">
        <f>Title!$B$4</f>
        <v>R4</v>
      </c>
      <c r="K206" s="36"/>
      <c r="L206" s="358"/>
      <c r="M206" s="260"/>
      <c r="N206" s="379"/>
      <c r="O206"/>
    </row>
    <row r="207" spans="4:15" ht="15.75" customHeight="1" x14ac:dyDescent="0.2">
      <c r="E207" s="358"/>
      <c r="F207" s="358"/>
      <c r="G207" s="358"/>
      <c r="H207" s="36"/>
      <c r="I207" s="36"/>
      <c r="J207" s="1584"/>
      <c r="K207" s="36"/>
      <c r="L207" s="358"/>
      <c r="M207" s="1588" t="s">
        <v>170</v>
      </c>
      <c r="N207" s="1588"/>
      <c r="O207"/>
    </row>
    <row r="208" spans="4:15" ht="15.75" customHeight="1" x14ac:dyDescent="0.25">
      <c r="E208" s="175"/>
      <c r="F208" s="175"/>
      <c r="G208" s="175"/>
      <c r="H208" s="27"/>
      <c r="I208" s="28"/>
      <c r="J208" s="172"/>
      <c r="K208" s="172"/>
      <c r="L208" s="28"/>
      <c r="M208" s="1589"/>
      <c r="N208" s="1589"/>
      <c r="O208"/>
    </row>
    <row r="209" spans="5:15" ht="15.75" customHeight="1" x14ac:dyDescent="0.25">
      <c r="E209" s="175">
        <v>1</v>
      </c>
      <c r="F209" s="175"/>
      <c r="G209" s="175"/>
      <c r="H209" s="173"/>
      <c r="I209" s="173"/>
      <c r="J209" s="618" t="s">
        <v>166</v>
      </c>
      <c r="K209" s="174" t="s">
        <v>215</v>
      </c>
      <c r="L209" s="505" t="s">
        <v>279</v>
      </c>
      <c r="M209" s="271">
        <v>1</v>
      </c>
      <c r="N209" s="382">
        <f>TIME(8,0,0)</f>
        <v>0.33333333333333331</v>
      </c>
      <c r="O209"/>
    </row>
    <row r="210" spans="5:15" ht="15.75" customHeight="1" x14ac:dyDescent="0.25">
      <c r="E210" s="175"/>
      <c r="F210" s="361">
        <v>1.1000000000000001</v>
      </c>
      <c r="G210" s="175"/>
      <c r="H210" s="173"/>
      <c r="I210" s="173" t="s">
        <v>99</v>
      </c>
      <c r="J210" s="175" t="s">
        <v>193</v>
      </c>
      <c r="K210" s="174" t="s">
        <v>215</v>
      </c>
      <c r="L210" s="505" t="s">
        <v>279</v>
      </c>
      <c r="M210" s="271">
        <v>3</v>
      </c>
      <c r="N210" s="382">
        <f>N209+TIME(0,M209,0)</f>
        <v>0.33402777777777776</v>
      </c>
      <c r="O210"/>
    </row>
    <row r="211" spans="5:15" ht="15.75" customHeight="1" x14ac:dyDescent="0.25">
      <c r="E211" s="175"/>
      <c r="F211" s="175"/>
      <c r="G211" s="175"/>
      <c r="H211" s="173"/>
      <c r="I211" s="173"/>
      <c r="J211" s="175"/>
      <c r="K211" s="174"/>
      <c r="L211" s="505"/>
      <c r="M211" s="271"/>
      <c r="N211" s="382"/>
      <c r="O211"/>
    </row>
    <row r="212" spans="5:15" ht="15.75" customHeight="1" x14ac:dyDescent="0.25">
      <c r="E212" s="175">
        <v>2</v>
      </c>
      <c r="F212" s="175"/>
      <c r="G212" s="175"/>
      <c r="H212" s="173"/>
      <c r="I212" s="173" t="s">
        <v>100</v>
      </c>
      <c r="J212" s="618" t="s">
        <v>224</v>
      </c>
      <c r="K212" s="174" t="s">
        <v>215</v>
      </c>
      <c r="L212" s="505" t="s">
        <v>279</v>
      </c>
      <c r="M212" s="271">
        <v>3</v>
      </c>
      <c r="N212" s="382">
        <f>N210+TIME(0,M210,0)</f>
        <v>0.33611111111111108</v>
      </c>
      <c r="O212"/>
    </row>
    <row r="213" spans="5:15" ht="15.75" customHeight="1" x14ac:dyDescent="0.25">
      <c r="E213" s="175"/>
      <c r="F213" s="516">
        <f>E212+0.01</f>
        <v>2.0099999999999998</v>
      </c>
      <c r="G213" s="175"/>
      <c r="H213" s="173"/>
      <c r="I213" s="173" t="s">
        <v>100</v>
      </c>
      <c r="J213" s="521" t="s">
        <v>329</v>
      </c>
      <c r="K213" s="174" t="s">
        <v>215</v>
      </c>
      <c r="L213" s="505" t="s">
        <v>279</v>
      </c>
      <c r="M213" s="271"/>
      <c r="N213" s="382"/>
      <c r="O213"/>
    </row>
    <row r="214" spans="5:15" ht="35.25" customHeight="1" x14ac:dyDescent="0.25">
      <c r="E214" s="175"/>
      <c r="F214" s="516">
        <f>F213+0.01</f>
        <v>2.0199999999999996</v>
      </c>
      <c r="G214" s="175"/>
      <c r="H214" s="173"/>
      <c r="I214" s="173" t="s">
        <v>100</v>
      </c>
      <c r="J214" s="505" t="s">
        <v>151</v>
      </c>
      <c r="K214" s="174" t="s">
        <v>215</v>
      </c>
      <c r="L214" s="505" t="s">
        <v>292</v>
      </c>
      <c r="M214" s="1599" t="s">
        <v>180</v>
      </c>
      <c r="N214" s="1600"/>
      <c r="O214"/>
    </row>
    <row r="215" spans="5:15" ht="15.75" customHeight="1" x14ac:dyDescent="0.25">
      <c r="E215" s="175"/>
      <c r="F215" s="516">
        <f t="shared" ref="F215:F225" si="14">F214+0.01</f>
        <v>2.0299999999999994</v>
      </c>
      <c r="G215" s="175"/>
      <c r="H215" s="173"/>
      <c r="I215" s="173" t="s">
        <v>100</v>
      </c>
      <c r="J215" s="505" t="s">
        <v>206</v>
      </c>
      <c r="K215" s="174" t="s">
        <v>215</v>
      </c>
      <c r="L215" s="505" t="s">
        <v>217</v>
      </c>
      <c r="M215" s="1599"/>
      <c r="N215" s="1600"/>
      <c r="O215"/>
    </row>
    <row r="216" spans="5:15" ht="15.75" customHeight="1" x14ac:dyDescent="0.25">
      <c r="E216" s="175"/>
      <c r="F216" s="516">
        <f t="shared" si="14"/>
        <v>2.0399999999999991</v>
      </c>
      <c r="G216" s="175"/>
      <c r="H216" s="173"/>
      <c r="I216" s="173" t="s">
        <v>100</v>
      </c>
      <c r="J216" s="505" t="s">
        <v>205</v>
      </c>
      <c r="K216" s="174" t="s">
        <v>215</v>
      </c>
      <c r="L216" s="505" t="s">
        <v>217</v>
      </c>
      <c r="M216" s="1599"/>
      <c r="N216" s="1600"/>
      <c r="O216"/>
    </row>
    <row r="217" spans="5:15" ht="15.75" customHeight="1" x14ac:dyDescent="0.25">
      <c r="E217" s="175"/>
      <c r="F217" s="516">
        <f t="shared" si="14"/>
        <v>2.0499999999999989</v>
      </c>
      <c r="G217" s="175"/>
      <c r="H217" s="173"/>
      <c r="I217" s="173" t="s">
        <v>100</v>
      </c>
      <c r="J217" s="505" t="s">
        <v>199</v>
      </c>
      <c r="K217" s="174" t="s">
        <v>215</v>
      </c>
      <c r="L217" s="505" t="s">
        <v>204</v>
      </c>
      <c r="M217" s="1599"/>
      <c r="N217" s="1600"/>
      <c r="O217"/>
    </row>
    <row r="218" spans="5:15" ht="15.75" customHeight="1" x14ac:dyDescent="0.25">
      <c r="E218" s="175"/>
      <c r="F218" s="516">
        <f t="shared" si="14"/>
        <v>2.0599999999999987</v>
      </c>
      <c r="G218" s="175"/>
      <c r="H218" s="173"/>
      <c r="I218" s="173" t="s">
        <v>100</v>
      </c>
      <c r="J218" s="505" t="s">
        <v>203</v>
      </c>
      <c r="K218" s="174" t="s">
        <v>215</v>
      </c>
      <c r="L218" s="505" t="s">
        <v>217</v>
      </c>
      <c r="M218" s="1599"/>
      <c r="N218" s="1601"/>
      <c r="O218"/>
    </row>
    <row r="219" spans="5:15" ht="15.75" customHeight="1" x14ac:dyDescent="0.25">
      <c r="E219" s="175"/>
      <c r="F219" s="516">
        <f t="shared" si="14"/>
        <v>2.0699999999999985</v>
      </c>
      <c r="G219" s="175"/>
      <c r="H219" s="173"/>
      <c r="I219" s="173" t="s">
        <v>100</v>
      </c>
      <c r="J219" s="505" t="s">
        <v>459</v>
      </c>
      <c r="K219" s="174" t="s">
        <v>215</v>
      </c>
      <c r="L219" s="505" t="s">
        <v>426</v>
      </c>
      <c r="M219" s="271"/>
      <c r="N219" s="382"/>
      <c r="O219"/>
    </row>
    <row r="220" spans="5:15" ht="15.75" customHeight="1" x14ac:dyDescent="0.25">
      <c r="E220" s="175"/>
      <c r="F220" s="516">
        <f t="shared" si="14"/>
        <v>2.0799999999999983</v>
      </c>
      <c r="G220" s="175"/>
      <c r="H220" s="173"/>
      <c r="I220" s="173" t="s">
        <v>100</v>
      </c>
      <c r="J220" s="521" t="s">
        <v>610</v>
      </c>
      <c r="K220" s="174" t="s">
        <v>215</v>
      </c>
      <c r="L220" s="505" t="s">
        <v>279</v>
      </c>
      <c r="M220" s="271">
        <v>2</v>
      </c>
      <c r="N220" s="382">
        <f>N212+TIME(0,M212,0)</f>
        <v>0.33819444444444441</v>
      </c>
      <c r="O220"/>
    </row>
    <row r="221" spans="5:15" ht="15.75" customHeight="1" x14ac:dyDescent="0.25">
      <c r="E221" s="175"/>
      <c r="F221" s="516">
        <f t="shared" si="14"/>
        <v>2.0899999999999981</v>
      </c>
      <c r="G221" s="175"/>
      <c r="H221" s="173"/>
      <c r="I221" s="173" t="s">
        <v>100</v>
      </c>
      <c r="J221" s="521" t="s">
        <v>611</v>
      </c>
      <c r="K221" s="174" t="s">
        <v>215</v>
      </c>
      <c r="L221" s="505" t="s">
        <v>279</v>
      </c>
      <c r="M221" s="271">
        <v>5</v>
      </c>
      <c r="N221" s="382">
        <f>N220+TIME(0,M220,0)</f>
        <v>0.33958333333333329</v>
      </c>
      <c r="O221"/>
    </row>
    <row r="222" spans="5:15" ht="15.75" customHeight="1" x14ac:dyDescent="0.25">
      <c r="E222" s="175"/>
      <c r="F222" s="516">
        <f t="shared" si="14"/>
        <v>2.0999999999999979</v>
      </c>
      <c r="G222" s="175"/>
      <c r="H222" s="173"/>
      <c r="I222" s="173" t="s">
        <v>100</v>
      </c>
      <c r="J222" s="675" t="s">
        <v>612</v>
      </c>
      <c r="K222" s="174" t="s">
        <v>215</v>
      </c>
      <c r="L222" s="505" t="s">
        <v>279</v>
      </c>
      <c r="M222" s="271">
        <v>3</v>
      </c>
      <c r="N222" s="382">
        <f>N221+TIME(0,M221,0)</f>
        <v>0.3430555555555555</v>
      </c>
      <c r="O222"/>
    </row>
    <row r="223" spans="5:15" ht="15.75" customHeight="1" x14ac:dyDescent="0.25">
      <c r="E223" s="175"/>
      <c r="F223" s="516">
        <f t="shared" si="14"/>
        <v>2.1099999999999977</v>
      </c>
      <c r="G223" s="175"/>
      <c r="H223" s="173"/>
      <c r="I223" s="173" t="s">
        <v>100</v>
      </c>
      <c r="J223" s="521" t="s">
        <v>616</v>
      </c>
      <c r="K223" s="616" t="s">
        <v>215</v>
      </c>
      <c r="L223" s="505" t="s">
        <v>279</v>
      </c>
      <c r="M223" s="271">
        <v>3</v>
      </c>
      <c r="N223" s="382">
        <f>N222+TIME(0,M222,0)</f>
        <v>0.34513888888888883</v>
      </c>
      <c r="O223"/>
    </row>
    <row r="224" spans="5:15" ht="15.75" customHeight="1" x14ac:dyDescent="0.25">
      <c r="E224" s="175"/>
      <c r="F224" s="516">
        <f t="shared" si="14"/>
        <v>2.1199999999999974</v>
      </c>
      <c r="G224" s="175"/>
      <c r="H224" s="173"/>
      <c r="I224" s="173" t="s">
        <v>100</v>
      </c>
      <c r="J224" s="1116"/>
      <c r="K224" s="1113" t="s">
        <v>215</v>
      </c>
      <c r="L224" s="1114"/>
      <c r="M224" s="1115"/>
      <c r="N224" s="382">
        <f>N223+TIME(0,M223,0)</f>
        <v>0.34722222222222215</v>
      </c>
      <c r="O224"/>
    </row>
    <row r="225" spans="4:15" ht="15.75" customHeight="1" x14ac:dyDescent="0.25">
      <c r="D225" s="668"/>
      <c r="E225" s="175"/>
      <c r="F225" s="516">
        <f t="shared" si="14"/>
        <v>2.1299999999999972</v>
      </c>
      <c r="G225" s="175"/>
      <c r="H225" s="173"/>
      <c r="I225" s="173" t="s">
        <v>100</v>
      </c>
      <c r="J225" s="310"/>
      <c r="K225" s="174"/>
      <c r="L225" s="505"/>
      <c r="M225" s="271"/>
      <c r="N225" s="382">
        <f>N224+TIME(0,M224,0)</f>
        <v>0.34722222222222215</v>
      </c>
      <c r="O225"/>
    </row>
    <row r="226" spans="4:15" ht="15.75" customHeight="1" x14ac:dyDescent="0.25">
      <c r="D226" s="668"/>
      <c r="E226" s="175">
        <v>3</v>
      </c>
      <c r="F226" s="175"/>
      <c r="G226" s="175"/>
      <c r="H226" s="173"/>
      <c r="I226" s="173"/>
      <c r="J226" s="618" t="s">
        <v>207</v>
      </c>
      <c r="K226" s="174"/>
      <c r="L226" s="505"/>
      <c r="M226" s="271"/>
      <c r="N226" s="382"/>
      <c r="O226" s="139"/>
    </row>
    <row r="227" spans="4:15" ht="15.75" customHeight="1" x14ac:dyDescent="0.25">
      <c r="E227" s="175"/>
      <c r="F227" s="361"/>
      <c r="G227" s="175"/>
      <c r="H227" s="173"/>
      <c r="I227" s="173"/>
      <c r="J227" s="175"/>
      <c r="K227" s="174"/>
      <c r="L227" s="505"/>
      <c r="M227" s="271"/>
      <c r="N227" s="382"/>
      <c r="O227" s="139"/>
    </row>
    <row r="228" spans="4:15" ht="15.75" customHeight="1" x14ac:dyDescent="0.25">
      <c r="E228" s="175"/>
      <c r="F228" s="361">
        <v>3.1</v>
      </c>
      <c r="G228" s="175"/>
      <c r="H228" s="173"/>
      <c r="I228" s="173"/>
      <c r="J228" s="311" t="s">
        <v>245</v>
      </c>
      <c r="K228" s="174"/>
      <c r="L228" s="505"/>
      <c r="M228" s="271"/>
      <c r="N228" s="382"/>
      <c r="O228" s="90"/>
    </row>
    <row r="229" spans="4:15" ht="15.75" customHeight="1" x14ac:dyDescent="0.25">
      <c r="E229" s="175"/>
      <c r="F229" s="361">
        <v>3.1</v>
      </c>
      <c r="G229" s="175">
        <v>1</v>
      </c>
      <c r="H229" s="173"/>
      <c r="I229" s="173" t="s">
        <v>51</v>
      </c>
      <c r="J229" s="175" t="s">
        <v>182</v>
      </c>
      <c r="K229" s="174" t="s">
        <v>215</v>
      </c>
      <c r="L229" s="505" t="s">
        <v>279</v>
      </c>
      <c r="M229" s="271">
        <v>1</v>
      </c>
      <c r="N229" s="382">
        <f>N225+TIME(0,M225,0)</f>
        <v>0.34722222222222215</v>
      </c>
      <c r="O229" s="90"/>
    </row>
    <row r="230" spans="4:15" ht="15.75" customHeight="1" x14ac:dyDescent="0.25">
      <c r="E230" s="175"/>
      <c r="F230" s="361">
        <v>3.1</v>
      </c>
      <c r="G230" s="175">
        <f>G229+1</f>
        <v>2</v>
      </c>
      <c r="H230" s="173"/>
      <c r="I230" s="173" t="s">
        <v>221</v>
      </c>
      <c r="J230" s="175" t="s">
        <v>326</v>
      </c>
      <c r="K230" s="174" t="s">
        <v>216</v>
      </c>
      <c r="L230" s="505" t="s">
        <v>173</v>
      </c>
      <c r="M230" s="271">
        <v>3</v>
      </c>
      <c r="N230" s="382">
        <f>N229+TIME(0,M229,0)</f>
        <v>0.3479166666666666</v>
      </c>
      <c r="O230" s="139"/>
    </row>
    <row r="231" spans="4:15" ht="15.75" customHeight="1" x14ac:dyDescent="0.25">
      <c r="E231" s="175"/>
      <c r="F231" s="361">
        <v>3.1</v>
      </c>
      <c r="G231" s="175">
        <f>G230+1</f>
        <v>3</v>
      </c>
      <c r="H231" s="173"/>
      <c r="I231" s="173" t="s">
        <v>221</v>
      </c>
      <c r="J231" s="175" t="s">
        <v>325</v>
      </c>
      <c r="K231" s="174" t="s">
        <v>215</v>
      </c>
      <c r="L231" s="505" t="s">
        <v>147</v>
      </c>
      <c r="M231" s="271">
        <v>3</v>
      </c>
      <c r="N231" s="382">
        <f>N230+TIME(0,M230,0)</f>
        <v>0.34999999999999992</v>
      </c>
      <c r="O231" s="139"/>
    </row>
    <row r="232" spans="4:15" ht="15.75" customHeight="1" x14ac:dyDescent="0.25">
      <c r="E232" s="175"/>
      <c r="F232" s="361">
        <v>3.1</v>
      </c>
      <c r="G232" s="175">
        <f>G230+1</f>
        <v>3</v>
      </c>
      <c r="H232" s="173"/>
      <c r="I232" s="173" t="s">
        <v>221</v>
      </c>
      <c r="J232" s="661" t="s">
        <v>181</v>
      </c>
      <c r="K232" s="662" t="s">
        <v>215</v>
      </c>
      <c r="L232" s="663" t="s">
        <v>147</v>
      </c>
      <c r="M232" s="271">
        <v>3</v>
      </c>
      <c r="N232" s="382">
        <f t="shared" ref="N232:N234" si="15">N231+TIME(0,M231,0)</f>
        <v>0.35208333333333325</v>
      </c>
      <c r="O232" s="90"/>
    </row>
    <row r="233" spans="4:15" ht="15.75" customHeight="1" x14ac:dyDescent="0.25">
      <c r="E233" s="175"/>
      <c r="F233" s="361">
        <v>3.1</v>
      </c>
      <c r="G233" s="175">
        <f t="shared" ref="G233:G241" si="16">G232+1</f>
        <v>4</v>
      </c>
      <c r="H233" s="173"/>
      <c r="I233" s="173" t="s">
        <v>221</v>
      </c>
      <c r="J233" s="1334" t="s">
        <v>753</v>
      </c>
      <c r="K233" s="662" t="s">
        <v>215</v>
      </c>
      <c r="L233" s="663" t="s">
        <v>279</v>
      </c>
      <c r="M233" s="271">
        <v>10</v>
      </c>
      <c r="N233" s="382">
        <f t="shared" si="15"/>
        <v>0.35416666666666657</v>
      </c>
      <c r="O233" s="139"/>
    </row>
    <row r="234" spans="4:15" ht="15.75" customHeight="1" x14ac:dyDescent="0.25">
      <c r="E234" s="175"/>
      <c r="F234" s="361">
        <v>3.1</v>
      </c>
      <c r="G234" s="175">
        <f t="shared" si="16"/>
        <v>5</v>
      </c>
      <c r="H234" s="173"/>
      <c r="I234" s="173" t="s">
        <v>221</v>
      </c>
      <c r="J234" s="1334" t="s">
        <v>749</v>
      </c>
      <c r="K234" s="1341" t="s">
        <v>215</v>
      </c>
      <c r="L234" s="1336" t="s">
        <v>356</v>
      </c>
      <c r="M234" s="1337">
        <v>15</v>
      </c>
      <c r="N234" s="382">
        <f t="shared" si="15"/>
        <v>0.36111111111111099</v>
      </c>
      <c r="O234" s="87"/>
    </row>
    <row r="235" spans="4:15" ht="15.75" customHeight="1" x14ac:dyDescent="0.25">
      <c r="E235" s="175"/>
      <c r="F235" s="361">
        <v>3.1</v>
      </c>
      <c r="G235" s="175">
        <f t="shared" si="16"/>
        <v>6</v>
      </c>
      <c r="H235" s="173"/>
      <c r="I235" s="173" t="s">
        <v>221</v>
      </c>
      <c r="J235" s="362" t="s">
        <v>760</v>
      </c>
      <c r="K235" s="662" t="s">
        <v>215</v>
      </c>
      <c r="L235" s="663" t="s">
        <v>279</v>
      </c>
      <c r="M235" s="271">
        <v>10</v>
      </c>
      <c r="N235" s="382">
        <f t="shared" ref="N235:N239" si="17">N234+TIME(0,M234,0)</f>
        <v>0.37152777777777768</v>
      </c>
      <c r="O235" s="87"/>
    </row>
    <row r="236" spans="4:15" ht="15.75" customHeight="1" x14ac:dyDescent="0.25">
      <c r="E236" s="175"/>
      <c r="F236" s="361">
        <v>3.1</v>
      </c>
      <c r="G236" s="175">
        <f t="shared" si="16"/>
        <v>7</v>
      </c>
      <c r="H236" s="173"/>
      <c r="I236" s="173" t="s">
        <v>221</v>
      </c>
      <c r="J236" s="175" t="s">
        <v>761</v>
      </c>
      <c r="K236" s="174" t="s">
        <v>215</v>
      </c>
      <c r="L236" s="505" t="s">
        <v>762</v>
      </c>
      <c r="M236" s="271">
        <v>8</v>
      </c>
      <c r="N236" s="382">
        <f t="shared" si="17"/>
        <v>0.3784722222222221</v>
      </c>
      <c r="O236" s="87"/>
    </row>
    <row r="237" spans="4:15" ht="15.75" customHeight="1" x14ac:dyDescent="0.25">
      <c r="E237" s="175"/>
      <c r="F237" s="361">
        <v>3.1</v>
      </c>
      <c r="G237" s="175">
        <f t="shared" si="16"/>
        <v>8</v>
      </c>
      <c r="H237" s="173"/>
      <c r="I237" s="173" t="s">
        <v>221</v>
      </c>
      <c r="J237" s="175" t="s">
        <v>324</v>
      </c>
      <c r="K237" s="174" t="s">
        <v>215</v>
      </c>
      <c r="L237" s="505" t="s">
        <v>451</v>
      </c>
      <c r="M237" s="271">
        <v>3</v>
      </c>
      <c r="N237" s="382">
        <f t="shared" si="17"/>
        <v>0.38402777777777763</v>
      </c>
      <c r="O237" s="87"/>
    </row>
    <row r="238" spans="4:15" ht="15.75" customHeight="1" x14ac:dyDescent="0.25">
      <c r="E238" s="175"/>
      <c r="F238" s="361">
        <v>3.1</v>
      </c>
      <c r="G238" s="175">
        <f t="shared" si="16"/>
        <v>9</v>
      </c>
      <c r="H238" s="173"/>
      <c r="I238" s="173" t="s">
        <v>221</v>
      </c>
      <c r="N238" s="382">
        <f t="shared" si="17"/>
        <v>0.38611111111111096</v>
      </c>
      <c r="O238" s="87"/>
    </row>
    <row r="239" spans="4:15" ht="15.75" customHeight="1" x14ac:dyDescent="0.25">
      <c r="E239" s="175"/>
      <c r="F239" s="361">
        <v>3.1</v>
      </c>
      <c r="G239" s="175">
        <f t="shared" si="16"/>
        <v>10</v>
      </c>
      <c r="H239" s="173"/>
      <c r="I239" s="173"/>
      <c r="J239" s="310"/>
      <c r="K239" s="174" t="s">
        <v>215</v>
      </c>
      <c r="L239" s="505"/>
      <c r="M239" s="271"/>
      <c r="N239" s="382">
        <f t="shared" si="17"/>
        <v>0.38611111111111096</v>
      </c>
      <c r="O239" s="87"/>
    </row>
    <row r="240" spans="4:15" ht="15.75" customHeight="1" x14ac:dyDescent="0.25">
      <c r="E240" s="175"/>
      <c r="F240" s="361">
        <v>3.1</v>
      </c>
      <c r="G240" s="175">
        <f t="shared" si="16"/>
        <v>11</v>
      </c>
      <c r="H240" s="173"/>
      <c r="I240" s="173"/>
      <c r="J240" s="310"/>
      <c r="K240" s="174" t="s">
        <v>215</v>
      </c>
      <c r="L240" s="505"/>
      <c r="M240" s="271"/>
      <c r="N240" s="382">
        <f>N239+TIME(0,M239,0)</f>
        <v>0.38611111111111096</v>
      </c>
      <c r="O240" s="139"/>
    </row>
    <row r="241" spans="5:15" ht="15.75" customHeight="1" x14ac:dyDescent="0.25">
      <c r="E241" s="175"/>
      <c r="F241" s="361">
        <v>3.1</v>
      </c>
      <c r="G241" s="175">
        <f t="shared" si="16"/>
        <v>12</v>
      </c>
      <c r="H241" s="173"/>
      <c r="I241" s="173"/>
      <c r="J241" s="310"/>
      <c r="K241" s="174" t="s">
        <v>215</v>
      </c>
      <c r="L241" s="505"/>
      <c r="M241" s="271"/>
      <c r="N241" s="382">
        <f>N240+TIME(0,M240,0)</f>
        <v>0.38611111111111096</v>
      </c>
      <c r="O241" s="139"/>
    </row>
    <row r="242" spans="5:15" ht="15.75" customHeight="1" x14ac:dyDescent="0.25">
      <c r="E242" s="175"/>
      <c r="F242" s="361"/>
      <c r="G242" s="175"/>
      <c r="H242" s="173"/>
      <c r="I242" s="173"/>
      <c r="J242" s="310"/>
      <c r="K242" s="174"/>
      <c r="L242" s="505"/>
      <c r="M242" s="271"/>
      <c r="N242" s="382"/>
      <c r="O242" s="139"/>
    </row>
    <row r="243" spans="5:15" ht="15.75" customHeight="1" x14ac:dyDescent="0.25">
      <c r="E243" s="175"/>
      <c r="F243" s="361">
        <v>3.2</v>
      </c>
      <c r="G243" s="175"/>
      <c r="H243" s="173"/>
      <c r="I243" s="173"/>
      <c r="J243" s="311" t="s">
        <v>444</v>
      </c>
      <c r="K243" s="174"/>
      <c r="L243" s="505"/>
      <c r="M243" s="271"/>
      <c r="N243" s="382">
        <f>N241+TIME(0,M241,0)</f>
        <v>0.38611111111111096</v>
      </c>
      <c r="O243" s="139"/>
    </row>
    <row r="244" spans="5:15" ht="15.75" customHeight="1" x14ac:dyDescent="0.25">
      <c r="E244" s="175"/>
      <c r="F244" s="361">
        <v>3.2</v>
      </c>
      <c r="G244" s="175">
        <v>1</v>
      </c>
      <c r="H244" s="173"/>
      <c r="I244" s="173" t="s">
        <v>221</v>
      </c>
      <c r="J244" s="175" t="s">
        <v>310</v>
      </c>
      <c r="K244" s="174" t="s">
        <v>215</v>
      </c>
      <c r="L244" s="505" t="s">
        <v>272</v>
      </c>
      <c r="M244" s="271">
        <v>3</v>
      </c>
      <c r="N244" s="382">
        <f>N243+TIME(0,M243,0)</f>
        <v>0.38611111111111096</v>
      </c>
      <c r="O244" s="139"/>
    </row>
    <row r="245" spans="5:15" ht="15.75" customHeight="1" x14ac:dyDescent="0.25">
      <c r="E245" s="175"/>
      <c r="F245" s="361">
        <v>3.2</v>
      </c>
      <c r="G245" s="175">
        <f>G244+1</f>
        <v>2</v>
      </c>
      <c r="H245" s="173"/>
      <c r="I245" s="173" t="s">
        <v>221</v>
      </c>
      <c r="J245" s="175" t="s">
        <v>290</v>
      </c>
      <c r="K245" s="174" t="s">
        <v>215</v>
      </c>
      <c r="L245" s="203" t="s">
        <v>759</v>
      </c>
      <c r="M245" s="271">
        <v>3</v>
      </c>
      <c r="N245" s="382">
        <f>N244+TIME(0,M244,0)</f>
        <v>0.38819444444444429</v>
      </c>
      <c r="O245" s="139"/>
    </row>
    <row r="246" spans="5:15" ht="15.75" customHeight="1" x14ac:dyDescent="0.25">
      <c r="E246" s="175"/>
      <c r="F246" s="361">
        <v>3.2</v>
      </c>
      <c r="G246" s="175">
        <f>G245+1</f>
        <v>3</v>
      </c>
      <c r="H246" s="173"/>
      <c r="I246" s="173" t="s">
        <v>51</v>
      </c>
      <c r="J246" s="234" t="s">
        <v>343</v>
      </c>
      <c r="K246" s="234" t="s">
        <v>215</v>
      </c>
      <c r="L246" s="203" t="s">
        <v>187</v>
      </c>
      <c r="M246" s="271">
        <v>3</v>
      </c>
      <c r="N246" s="382">
        <f t="shared" ref="N246:N254" si="18">N245+TIME(0,M245,0)</f>
        <v>0.39027777777777761</v>
      </c>
      <c r="O246" s="139"/>
    </row>
    <row r="247" spans="5:15" ht="15.75" customHeight="1" x14ac:dyDescent="0.25">
      <c r="E247" s="175"/>
      <c r="F247" s="361">
        <v>3.2</v>
      </c>
      <c r="G247" s="175">
        <f>G246+1</f>
        <v>4</v>
      </c>
      <c r="H247" s="173"/>
      <c r="I247" s="173" t="s">
        <v>51</v>
      </c>
      <c r="J247" s="234" t="s">
        <v>108</v>
      </c>
      <c r="K247" s="234" t="s">
        <v>215</v>
      </c>
      <c r="L247" s="203" t="s">
        <v>154</v>
      </c>
      <c r="M247" s="271">
        <v>3</v>
      </c>
      <c r="N247" s="382">
        <f t="shared" si="18"/>
        <v>0.39236111111111094</v>
      </c>
      <c r="O247" s="139"/>
    </row>
    <row r="248" spans="5:15" ht="15.75" customHeight="1" x14ac:dyDescent="0.25">
      <c r="E248" s="175"/>
      <c r="F248" s="361">
        <v>3.2</v>
      </c>
      <c r="G248" s="175">
        <f>G247+1</f>
        <v>5</v>
      </c>
      <c r="H248" s="173"/>
      <c r="I248" s="173" t="s">
        <v>51</v>
      </c>
      <c r="J248" s="234" t="s">
        <v>433</v>
      </c>
      <c r="K248" s="234" t="s">
        <v>215</v>
      </c>
      <c r="L248" s="203" t="s">
        <v>279</v>
      </c>
      <c r="M248" s="271">
        <v>3</v>
      </c>
      <c r="N248" s="382">
        <f t="shared" si="18"/>
        <v>0.39444444444444426</v>
      </c>
      <c r="O248" s="139"/>
    </row>
    <row r="249" spans="5:15" ht="15.75" customHeight="1" x14ac:dyDescent="0.25">
      <c r="E249" s="175"/>
      <c r="F249" s="361">
        <v>3.2</v>
      </c>
      <c r="G249" s="175">
        <f>G248+1</f>
        <v>6</v>
      </c>
      <c r="H249" s="173"/>
      <c r="I249" s="173" t="s">
        <v>51</v>
      </c>
      <c r="J249" s="672"/>
      <c r="K249" s="673"/>
      <c r="L249" s="674"/>
      <c r="M249" s="714"/>
      <c r="N249" s="382">
        <f t="shared" si="18"/>
        <v>0.39652777777777759</v>
      </c>
      <c r="O249" s="139"/>
    </row>
    <row r="250" spans="5:15" ht="15.75" customHeight="1" x14ac:dyDescent="0.25">
      <c r="E250" s="175"/>
      <c r="F250" s="361"/>
      <c r="G250" s="175"/>
      <c r="H250" s="173"/>
      <c r="I250" s="173"/>
      <c r="J250" s="672"/>
      <c r="K250" s="673"/>
      <c r="L250" s="674"/>
      <c r="M250" s="714"/>
      <c r="N250" s="382">
        <f t="shared" si="18"/>
        <v>0.39652777777777759</v>
      </c>
      <c r="O250" s="139"/>
    </row>
    <row r="251" spans="5:15" ht="15.75" customHeight="1" x14ac:dyDescent="0.25">
      <c r="E251" s="175"/>
      <c r="F251" s="361"/>
      <c r="G251" s="175"/>
      <c r="H251" s="173"/>
      <c r="I251" s="173"/>
      <c r="J251" s="175"/>
      <c r="K251" s="174"/>
      <c r="L251" s="505"/>
      <c r="M251" s="271"/>
      <c r="N251" s="382">
        <f t="shared" si="18"/>
        <v>0.39652777777777759</v>
      </c>
      <c r="O251" s="139"/>
    </row>
    <row r="252" spans="5:15" ht="15.75" customHeight="1" x14ac:dyDescent="0.25">
      <c r="E252" s="175"/>
      <c r="F252" s="361">
        <v>3.3</v>
      </c>
      <c r="G252" s="175"/>
      <c r="H252" s="173"/>
      <c r="I252" s="173"/>
      <c r="J252" s="617" t="s">
        <v>244</v>
      </c>
      <c r="K252" s="234"/>
      <c r="L252" s="234"/>
      <c r="M252" s="271"/>
      <c r="N252" s="382">
        <f t="shared" si="18"/>
        <v>0.39652777777777759</v>
      </c>
      <c r="O252" s="173"/>
    </row>
    <row r="253" spans="5:15" ht="15.75" customHeight="1" x14ac:dyDescent="0.25">
      <c r="E253" s="175"/>
      <c r="F253" s="361">
        <v>3.2</v>
      </c>
      <c r="G253" s="175">
        <v>1</v>
      </c>
      <c r="H253" s="173"/>
      <c r="I253" s="173" t="s">
        <v>221</v>
      </c>
      <c r="J253" s="234"/>
      <c r="K253" s="234"/>
      <c r="L253" s="203"/>
      <c r="M253" s="271"/>
      <c r="N253" s="382">
        <f t="shared" si="18"/>
        <v>0.39652777777777759</v>
      </c>
      <c r="O253" s="173"/>
    </row>
    <row r="254" spans="5:15" ht="15.75" customHeight="1" x14ac:dyDescent="0.25">
      <c r="E254" s="175"/>
      <c r="F254" s="361">
        <v>3.2</v>
      </c>
      <c r="G254" s="175">
        <f t="shared" ref="G254:G256" si="19">G253+1</f>
        <v>2</v>
      </c>
      <c r="H254" s="173"/>
      <c r="I254" s="173" t="s">
        <v>221</v>
      </c>
      <c r="J254" s="234" t="s">
        <v>412</v>
      </c>
      <c r="K254" s="234" t="s">
        <v>215</v>
      </c>
      <c r="L254" s="203" t="s">
        <v>416</v>
      </c>
      <c r="M254" s="271">
        <v>3</v>
      </c>
      <c r="N254" s="382">
        <f t="shared" si="18"/>
        <v>0.39652777777777759</v>
      </c>
      <c r="O254" s="173"/>
    </row>
    <row r="255" spans="5:15" ht="15.75" customHeight="1" x14ac:dyDescent="0.25">
      <c r="E255" s="175"/>
      <c r="F255" s="361">
        <v>3.2</v>
      </c>
      <c r="G255" s="175">
        <f t="shared" si="19"/>
        <v>3</v>
      </c>
      <c r="H255" s="173"/>
      <c r="I255" s="173" t="s">
        <v>221</v>
      </c>
      <c r="J255" s="234" t="s">
        <v>422</v>
      </c>
      <c r="K255" s="234" t="s">
        <v>215</v>
      </c>
      <c r="L255" s="203" t="s">
        <v>190</v>
      </c>
      <c r="M255" s="271">
        <v>3</v>
      </c>
      <c r="N255" s="382">
        <f t="shared" ref="N255:N267" si="20">N254+TIME(0,M254,0)</f>
        <v>0.39861111111111092</v>
      </c>
      <c r="O255" s="173"/>
    </row>
    <row r="256" spans="5:15" ht="15.75" customHeight="1" x14ac:dyDescent="0.25">
      <c r="E256" s="175"/>
      <c r="F256" s="361">
        <v>3.2</v>
      </c>
      <c r="G256" s="175">
        <f t="shared" si="19"/>
        <v>4</v>
      </c>
      <c r="H256" s="173"/>
      <c r="I256" s="173" t="s">
        <v>221</v>
      </c>
      <c r="J256" s="234"/>
      <c r="K256" s="234"/>
      <c r="L256" s="203"/>
      <c r="M256" s="271"/>
      <c r="N256" s="382">
        <f t="shared" si="20"/>
        <v>0.40069444444444424</v>
      </c>
      <c r="O256" s="173"/>
    </row>
    <row r="257" spans="5:15" ht="15.75" customHeight="1" x14ac:dyDescent="0.25">
      <c r="E257" s="175"/>
      <c r="F257" s="361">
        <v>3.2</v>
      </c>
      <c r="G257" s="175">
        <f>G256+1</f>
        <v>5</v>
      </c>
      <c r="H257" s="173"/>
      <c r="I257" s="173" t="s">
        <v>221</v>
      </c>
      <c r="J257" s="234" t="s">
        <v>432</v>
      </c>
      <c r="K257" s="234" t="s">
        <v>215</v>
      </c>
      <c r="L257" s="203" t="s">
        <v>154</v>
      </c>
      <c r="M257" s="271">
        <v>3</v>
      </c>
      <c r="N257" s="382">
        <f t="shared" si="20"/>
        <v>0.40069444444444424</v>
      </c>
      <c r="O257" s="173"/>
    </row>
    <row r="258" spans="5:15" ht="15.75" customHeight="1" x14ac:dyDescent="0.25">
      <c r="E258" s="175"/>
      <c r="F258" s="361">
        <v>3.2</v>
      </c>
      <c r="G258" s="175">
        <f>G257+1</f>
        <v>6</v>
      </c>
      <c r="H258" s="173"/>
      <c r="I258" s="173" t="s">
        <v>68</v>
      </c>
      <c r="J258" s="234" t="s">
        <v>460</v>
      </c>
      <c r="K258" s="234" t="s">
        <v>215</v>
      </c>
      <c r="L258" s="203" t="s">
        <v>62</v>
      </c>
      <c r="M258" s="271">
        <v>3</v>
      </c>
      <c r="N258" s="382">
        <f>N257+TIME(0,M257,0)</f>
        <v>0.40277777777777757</v>
      </c>
      <c r="O258" s="173"/>
    </row>
    <row r="259" spans="5:15" ht="15.75" customHeight="1" x14ac:dyDescent="0.25">
      <c r="E259" s="175"/>
      <c r="F259" s="361">
        <v>3.2</v>
      </c>
      <c r="G259" s="175">
        <f>G258+1</f>
        <v>7</v>
      </c>
      <c r="H259" s="173"/>
      <c r="I259" s="173" t="s">
        <v>51</v>
      </c>
      <c r="J259" s="234" t="s">
        <v>31</v>
      </c>
      <c r="K259" s="234" t="s">
        <v>215</v>
      </c>
      <c r="L259" s="203" t="s">
        <v>453</v>
      </c>
      <c r="M259" s="271">
        <v>3</v>
      </c>
      <c r="N259" s="382">
        <f>N258+TIME(0,M258,0)</f>
        <v>0.40486111111111089</v>
      </c>
      <c r="O259" s="173"/>
    </row>
    <row r="260" spans="5:15" ht="15.75" customHeight="1" x14ac:dyDescent="0.25">
      <c r="E260" s="175"/>
      <c r="F260" s="361"/>
      <c r="G260" s="175"/>
      <c r="H260" s="173"/>
      <c r="I260" s="173"/>
      <c r="J260" s="297"/>
      <c r="K260" s="234"/>
      <c r="L260" s="203"/>
      <c r="M260" s="298"/>
      <c r="N260" s="382">
        <f>N259+TIME(0,M259,0)</f>
        <v>0.40694444444444422</v>
      </c>
      <c r="O260" s="173"/>
    </row>
    <row r="261" spans="5:15" ht="15.75" customHeight="1" x14ac:dyDescent="0.25">
      <c r="E261" s="175"/>
      <c r="F261" s="361"/>
      <c r="G261" s="217"/>
      <c r="H261" s="291"/>
      <c r="I261" s="217"/>
      <c r="J261" s="297"/>
      <c r="K261" s="234"/>
      <c r="L261" s="203"/>
      <c r="M261" s="271"/>
      <c r="N261" s="382">
        <f>N260+TIME(0,M260,0)</f>
        <v>0.40694444444444422</v>
      </c>
      <c r="O261" s="173"/>
    </row>
    <row r="262" spans="5:15" ht="15.75" customHeight="1" x14ac:dyDescent="0.25">
      <c r="E262" s="175"/>
      <c r="F262" s="361">
        <v>3.4</v>
      </c>
      <c r="G262" s="561"/>
      <c r="H262" s="291"/>
      <c r="I262" s="193"/>
      <c r="J262" s="617" t="s">
        <v>168</v>
      </c>
      <c r="K262" s="234"/>
      <c r="L262" s="234"/>
      <c r="M262" s="271"/>
      <c r="N262" s="382">
        <f>N261+TIME(0,M261,0)</f>
        <v>0.40694444444444422</v>
      </c>
      <c r="O262" s="173"/>
    </row>
    <row r="263" spans="5:15" ht="15.75" customHeight="1" x14ac:dyDescent="0.25">
      <c r="E263" s="175"/>
      <c r="F263" s="361">
        <v>3.4</v>
      </c>
      <c r="G263" s="561">
        <f>G262+1</f>
        <v>1</v>
      </c>
      <c r="H263" s="291"/>
      <c r="I263" s="193" t="s">
        <v>221</v>
      </c>
      <c r="J263" s="1099" t="s">
        <v>544</v>
      </c>
      <c r="K263" s="1099" t="s">
        <v>215</v>
      </c>
      <c r="L263" s="203" t="s">
        <v>545</v>
      </c>
      <c r="M263" s="1100">
        <v>3</v>
      </c>
      <c r="N263" s="382">
        <f t="shared" si="20"/>
        <v>0.40694444444444422</v>
      </c>
      <c r="O263" s="173"/>
    </row>
    <row r="264" spans="5:15" ht="15.75" customHeight="1" x14ac:dyDescent="0.25">
      <c r="E264" s="175"/>
      <c r="F264" s="361">
        <v>3.4</v>
      </c>
      <c r="G264" s="561">
        <f>G263+1</f>
        <v>2</v>
      </c>
      <c r="H264" s="291"/>
      <c r="I264" s="193" t="s">
        <v>221</v>
      </c>
      <c r="J264" s="1099" t="s">
        <v>546</v>
      </c>
      <c r="K264" s="1099" t="s">
        <v>215</v>
      </c>
      <c r="L264" s="203" t="s">
        <v>147</v>
      </c>
      <c r="M264" s="1100">
        <v>3</v>
      </c>
      <c r="N264" s="382">
        <f t="shared" si="20"/>
        <v>0.40902777777777755</v>
      </c>
      <c r="O264" s="173"/>
    </row>
    <row r="265" spans="5:15" ht="15.75" customHeight="1" x14ac:dyDescent="0.25">
      <c r="E265" s="175"/>
      <c r="F265" s="361">
        <v>3.5</v>
      </c>
      <c r="G265" s="561"/>
      <c r="H265" s="291"/>
      <c r="I265" s="193" t="s">
        <v>221</v>
      </c>
      <c r="J265" s="617" t="s">
        <v>309</v>
      </c>
      <c r="K265" s="234"/>
      <c r="L265" s="234"/>
      <c r="N265" s="382">
        <f t="shared" si="20"/>
        <v>0.41111111111111087</v>
      </c>
      <c r="O265" s="173"/>
    </row>
    <row r="266" spans="5:15" ht="15.75" customHeight="1" x14ac:dyDescent="0.25">
      <c r="E266" s="175"/>
      <c r="F266" s="361">
        <v>3.5</v>
      </c>
      <c r="G266" s="563">
        <f>G265+1</f>
        <v>1</v>
      </c>
      <c r="H266" s="291"/>
      <c r="I266" s="193" t="s">
        <v>221</v>
      </c>
      <c r="N266" s="382">
        <f t="shared" si="20"/>
        <v>0.41111111111111087</v>
      </c>
      <c r="O266" s="173"/>
    </row>
    <row r="267" spans="5:15" ht="15.75" customHeight="1" x14ac:dyDescent="0.25">
      <c r="E267" s="175"/>
      <c r="F267" s="361"/>
      <c r="G267" s="563"/>
      <c r="H267" s="173"/>
      <c r="I267" s="193"/>
      <c r="J267" s="300"/>
      <c r="K267" s="190"/>
      <c r="L267" s="189"/>
      <c r="M267" s="271"/>
      <c r="N267" s="382">
        <f t="shared" si="20"/>
        <v>0.41111111111111087</v>
      </c>
      <c r="O267" s="173"/>
    </row>
    <row r="268" spans="5:15" ht="15.75" customHeight="1" x14ac:dyDescent="0.25">
      <c r="E268" s="175"/>
      <c r="F268" s="361"/>
      <c r="G268" s="563"/>
      <c r="H268" s="173"/>
      <c r="I268" s="173"/>
      <c r="J268" s="297"/>
      <c r="K268" s="234"/>
      <c r="L268" s="203"/>
      <c r="M268" s="271"/>
      <c r="N268" s="382"/>
      <c r="O268" s="173"/>
    </row>
    <row r="269" spans="5:15" ht="15.75" customHeight="1" x14ac:dyDescent="0.25">
      <c r="E269" s="175"/>
      <c r="F269" s="361">
        <v>3.6</v>
      </c>
      <c r="G269" s="561"/>
      <c r="H269" s="291"/>
      <c r="I269" s="193"/>
      <c r="J269" s="617" t="s">
        <v>438</v>
      </c>
      <c r="K269" s="234"/>
      <c r="L269" s="203"/>
      <c r="M269" s="271"/>
      <c r="N269" s="382"/>
      <c r="O269" s="173"/>
    </row>
    <row r="270" spans="5:15" ht="15.75" customHeight="1" x14ac:dyDescent="0.25">
      <c r="E270" s="175"/>
      <c r="F270" s="361"/>
      <c r="G270" s="271">
        <v>1</v>
      </c>
      <c r="H270" s="173"/>
      <c r="I270" s="193" t="s">
        <v>221</v>
      </c>
      <c r="J270" s="521" t="s">
        <v>111</v>
      </c>
      <c r="K270" s="174" t="s">
        <v>215</v>
      </c>
      <c r="L270" s="505" t="s">
        <v>272</v>
      </c>
      <c r="M270" s="271">
        <v>7</v>
      </c>
      <c r="N270" s="382">
        <f>N267+TIME(0,M267,0)</f>
        <v>0.41111111111111087</v>
      </c>
      <c r="O270" s="173"/>
    </row>
    <row r="271" spans="5:15" ht="15.75" customHeight="1" x14ac:dyDescent="0.25">
      <c r="E271" s="175"/>
      <c r="F271" s="361"/>
      <c r="G271" s="271">
        <v>3</v>
      </c>
      <c r="H271" s="173"/>
      <c r="I271" s="193" t="s">
        <v>221</v>
      </c>
      <c r="J271" s="521" t="s">
        <v>500</v>
      </c>
      <c r="K271" s="174" t="s">
        <v>215</v>
      </c>
      <c r="L271" s="505" t="s">
        <v>272</v>
      </c>
      <c r="M271" s="271">
        <v>7</v>
      </c>
      <c r="N271" s="382">
        <f>N270+TIME(0,M270,0)</f>
        <v>0.41597222222222197</v>
      </c>
      <c r="O271" s="173"/>
    </row>
    <row r="272" spans="5:15" ht="15.75" customHeight="1" x14ac:dyDescent="0.25">
      <c r="E272" s="175"/>
      <c r="F272" s="361"/>
      <c r="G272" s="271">
        <v>4</v>
      </c>
      <c r="H272" s="173"/>
      <c r="I272" s="193" t="s">
        <v>221</v>
      </c>
      <c r="J272" s="1112" t="s">
        <v>592</v>
      </c>
      <c r="K272" s="1113" t="s">
        <v>215</v>
      </c>
      <c r="L272" s="1114" t="s">
        <v>154</v>
      </c>
      <c r="M272" s="1115">
        <v>7</v>
      </c>
      <c r="N272" s="382">
        <f t="shared" ref="N272:N275" si="21">N271+TIME(0,M271,0)</f>
        <v>0.42083333333333306</v>
      </c>
      <c r="O272" s="173"/>
    </row>
    <row r="273" spans="5:15" ht="15.75" customHeight="1" x14ac:dyDescent="0.25">
      <c r="E273" s="175"/>
      <c r="F273" s="361"/>
      <c r="G273" s="271">
        <v>5</v>
      </c>
      <c r="H273" s="173"/>
      <c r="I273" s="193" t="s">
        <v>51</v>
      </c>
      <c r="J273" s="657"/>
      <c r="K273" s="658"/>
      <c r="L273" s="659"/>
      <c r="M273" s="271"/>
      <c r="N273" s="382">
        <f t="shared" si="21"/>
        <v>0.42569444444444415</v>
      </c>
      <c r="O273" s="173"/>
    </row>
    <row r="274" spans="5:15" ht="15.75" customHeight="1" x14ac:dyDescent="0.25">
      <c r="E274" s="175"/>
      <c r="F274" s="175"/>
      <c r="G274" s="271">
        <v>6</v>
      </c>
      <c r="H274" s="173"/>
      <c r="I274" s="173"/>
      <c r="J274" s="521"/>
      <c r="K274" s="174"/>
      <c r="L274" s="505"/>
      <c r="M274" s="271"/>
      <c r="N274" s="382">
        <f t="shared" si="21"/>
        <v>0.42569444444444415</v>
      </c>
      <c r="O274" s="173"/>
    </row>
    <row r="275" spans="5:15" ht="15.75" customHeight="1" x14ac:dyDescent="0.25">
      <c r="E275" s="175"/>
      <c r="F275" s="175"/>
      <c r="G275" s="175"/>
      <c r="H275" s="173"/>
      <c r="I275" s="173"/>
      <c r="J275" s="175" t="s">
        <v>222</v>
      </c>
      <c r="K275" s="174"/>
      <c r="L275" s="505"/>
      <c r="M275" s="271">
        <v>15</v>
      </c>
      <c r="N275" s="382">
        <f t="shared" si="21"/>
        <v>0.42569444444444415</v>
      </c>
      <c r="O275" s="173"/>
    </row>
    <row r="276" spans="5:15" ht="15.75" customHeight="1" x14ac:dyDescent="0.25">
      <c r="E276" s="175"/>
      <c r="F276" s="175"/>
      <c r="G276" s="175"/>
      <c r="H276" s="173"/>
      <c r="I276" s="173"/>
      <c r="J276" s="175"/>
      <c r="K276" s="174"/>
      <c r="L276" s="505"/>
      <c r="M276" s="271"/>
      <c r="N276" s="382"/>
      <c r="O276" s="173"/>
    </row>
    <row r="277" spans="5:15" ht="15.75" customHeight="1" x14ac:dyDescent="0.25">
      <c r="E277" s="175"/>
      <c r="F277" s="175"/>
      <c r="G277" s="175"/>
      <c r="H277" s="173"/>
      <c r="I277" s="173"/>
      <c r="J277" s="175" t="s">
        <v>184</v>
      </c>
      <c r="K277" s="174"/>
      <c r="L277" s="505"/>
      <c r="M277" s="271"/>
      <c r="N277" s="382"/>
      <c r="O277" s="173"/>
    </row>
    <row r="278" spans="5:15" ht="15.75" customHeight="1" x14ac:dyDescent="0.25">
      <c r="E278" s="175">
        <v>4</v>
      </c>
      <c r="F278" s="175"/>
      <c r="G278" s="175"/>
      <c r="H278" s="173">
        <v>4</v>
      </c>
      <c r="I278" s="173"/>
      <c r="J278" s="618" t="s">
        <v>358</v>
      </c>
      <c r="K278" s="174"/>
      <c r="L278" s="505"/>
      <c r="M278" s="271"/>
      <c r="N278" s="382">
        <f>N275+TIME(0,M275,0)</f>
        <v>0.43611111111111084</v>
      </c>
      <c r="O278" s="173"/>
    </row>
    <row r="279" spans="5:15" ht="15.75" customHeight="1" x14ac:dyDescent="0.25">
      <c r="E279" s="175"/>
      <c r="F279" s="175"/>
      <c r="G279" s="175"/>
      <c r="H279" s="173"/>
      <c r="I279" s="506"/>
      <c r="J279" s="502"/>
      <c r="K279" s="519"/>
      <c r="L279" s="560"/>
      <c r="M279" s="271"/>
      <c r="N279" s="382"/>
      <c r="O279" s="173"/>
    </row>
    <row r="280" spans="5:15" ht="15.75" customHeight="1" x14ac:dyDescent="0.25">
      <c r="E280" s="175"/>
      <c r="F280" s="361"/>
      <c r="G280" s="175"/>
      <c r="H280" s="173"/>
      <c r="I280" s="173"/>
      <c r="J280" s="175"/>
      <c r="K280" s="174"/>
      <c r="L280" s="505"/>
      <c r="M280" s="271"/>
      <c r="N280" s="382"/>
      <c r="O280" s="173"/>
    </row>
    <row r="281" spans="5:15" ht="15.75" customHeight="1" x14ac:dyDescent="0.25">
      <c r="E281" s="175"/>
      <c r="F281" s="361">
        <v>4.0999999999999996</v>
      </c>
      <c r="G281" s="175"/>
      <c r="H281" s="173"/>
      <c r="I281" s="173"/>
      <c r="J281" s="311" t="s">
        <v>246</v>
      </c>
      <c r="K281" s="174"/>
      <c r="L281" s="505"/>
      <c r="M281" s="271"/>
      <c r="N281" s="382">
        <f>N278+TIME(0,M278,0)</f>
        <v>0.43611111111111084</v>
      </c>
      <c r="O281" s="173"/>
    </row>
    <row r="282" spans="5:15" ht="15.75" customHeight="1" x14ac:dyDescent="0.25">
      <c r="E282" s="175"/>
      <c r="F282" s="361">
        <v>4.0999999999999996</v>
      </c>
      <c r="G282" s="175">
        <v>1</v>
      </c>
      <c r="H282" s="173"/>
      <c r="I282" s="173" t="s">
        <v>99</v>
      </c>
      <c r="J282" s="175" t="s">
        <v>110</v>
      </c>
      <c r="K282" s="174" t="s">
        <v>215</v>
      </c>
      <c r="L282" s="505" t="s">
        <v>173</v>
      </c>
      <c r="M282" s="271">
        <v>0</v>
      </c>
      <c r="N282" s="382">
        <f t="shared" ref="N282:N287" si="22">N281+TIME(0,M281,0)</f>
        <v>0.43611111111111084</v>
      </c>
      <c r="O282" s="173"/>
    </row>
    <row r="283" spans="5:15" ht="15.75" customHeight="1" x14ac:dyDescent="0.25">
      <c r="E283" s="175"/>
      <c r="F283" s="361">
        <v>4.0999999999999996</v>
      </c>
      <c r="G283" s="175">
        <f>G282+1</f>
        <v>2</v>
      </c>
      <c r="H283" s="173"/>
      <c r="I283" s="173" t="s">
        <v>99</v>
      </c>
      <c r="J283" s="1334" t="s">
        <v>202</v>
      </c>
      <c r="K283" s="1341" t="s">
        <v>215</v>
      </c>
      <c r="L283" s="1336" t="s">
        <v>173</v>
      </c>
      <c r="M283" s="1337">
        <v>8</v>
      </c>
      <c r="N283" s="382">
        <f t="shared" si="22"/>
        <v>0.43611111111111084</v>
      </c>
      <c r="O283" s="173">
        <v>1</v>
      </c>
    </row>
    <row r="284" spans="5:15" ht="15.75" customHeight="1" x14ac:dyDescent="0.25">
      <c r="E284" s="175"/>
      <c r="F284" s="361">
        <v>4.0999999999999996</v>
      </c>
      <c r="G284" s="175">
        <f>G283+1</f>
        <v>3</v>
      </c>
      <c r="H284" s="173"/>
      <c r="I284" s="173" t="s">
        <v>99</v>
      </c>
      <c r="J284" s="175" t="s">
        <v>357</v>
      </c>
      <c r="K284" s="174" t="s">
        <v>215</v>
      </c>
      <c r="L284" s="505" t="s">
        <v>63</v>
      </c>
      <c r="M284" s="271"/>
      <c r="N284" s="382">
        <f t="shared" si="22"/>
        <v>0.44166666666666637</v>
      </c>
      <c r="O284" s="173"/>
    </row>
    <row r="285" spans="5:15" ht="15.75" customHeight="1" x14ac:dyDescent="0.25">
      <c r="E285" s="175"/>
      <c r="F285" s="361">
        <v>4.0999999999999996</v>
      </c>
      <c r="G285" s="175">
        <f>G284+1</f>
        <v>4</v>
      </c>
      <c r="H285" s="173"/>
      <c r="I285" s="173" t="s">
        <v>99</v>
      </c>
      <c r="J285" s="175" t="s">
        <v>330</v>
      </c>
      <c r="K285" s="174" t="s">
        <v>215</v>
      </c>
      <c r="L285" s="505" t="s">
        <v>63</v>
      </c>
      <c r="M285" s="271"/>
      <c r="N285" s="382">
        <f t="shared" si="22"/>
        <v>0.44166666666666637</v>
      </c>
      <c r="O285" s="173"/>
    </row>
    <row r="286" spans="5:15" ht="15.75" customHeight="1" x14ac:dyDescent="0.25">
      <c r="E286" s="175"/>
      <c r="F286" s="361">
        <v>4.0999999999999996</v>
      </c>
      <c r="G286" s="175">
        <f>G285+1</f>
        <v>5</v>
      </c>
      <c r="H286" s="173"/>
      <c r="I286" s="173" t="s">
        <v>99</v>
      </c>
      <c r="J286" s="629" t="s">
        <v>754</v>
      </c>
      <c r="K286" s="174" t="s">
        <v>215</v>
      </c>
      <c r="L286" s="505" t="s">
        <v>356</v>
      </c>
      <c r="M286" s="1115">
        <v>5</v>
      </c>
      <c r="N286" s="382">
        <f t="shared" si="22"/>
        <v>0.44166666666666637</v>
      </c>
      <c r="O286" s="173">
        <v>1</v>
      </c>
    </row>
    <row r="287" spans="5:15" ht="15.75" customHeight="1" x14ac:dyDescent="0.25">
      <c r="E287" s="175"/>
      <c r="F287" s="361">
        <v>4.0999999999999996</v>
      </c>
      <c r="G287" s="175">
        <f>G286+1</f>
        <v>6</v>
      </c>
      <c r="H287" s="173"/>
      <c r="I287" s="173" t="s">
        <v>99</v>
      </c>
      <c r="J287" s="175" t="s">
        <v>763</v>
      </c>
      <c r="K287" s="174" t="s">
        <v>215</v>
      </c>
      <c r="L287" s="505" t="s">
        <v>764</v>
      </c>
      <c r="M287" s="271">
        <v>5</v>
      </c>
      <c r="N287" s="382">
        <f t="shared" si="22"/>
        <v>0.44513888888888858</v>
      </c>
      <c r="O287" s="173">
        <v>0</v>
      </c>
    </row>
    <row r="288" spans="5:15" ht="15.75" customHeight="1" x14ac:dyDescent="0.25">
      <c r="E288" s="175"/>
      <c r="F288" s="175"/>
      <c r="G288" s="175"/>
      <c r="H288" s="173"/>
      <c r="I288" s="173"/>
      <c r="J288" s="175"/>
      <c r="K288" s="174"/>
      <c r="L288" s="505"/>
      <c r="M288" s="271"/>
      <c r="N288" s="382"/>
      <c r="O288" s="173"/>
    </row>
    <row r="289" spans="5:15" ht="15.75" customHeight="1" x14ac:dyDescent="0.25">
      <c r="E289" s="175"/>
      <c r="F289" s="361">
        <v>4.2</v>
      </c>
      <c r="G289" s="175"/>
      <c r="H289" s="173"/>
      <c r="I289" s="173"/>
      <c r="J289" s="311" t="s">
        <v>446</v>
      </c>
      <c r="K289" s="174"/>
      <c r="L289" s="505"/>
      <c r="M289" s="271"/>
      <c r="N289" s="382">
        <f>N287+TIME(0,M287,0)</f>
        <v>0.44861111111111079</v>
      </c>
      <c r="O289" s="173"/>
    </row>
    <row r="290" spans="5:15" ht="15.75" customHeight="1" x14ac:dyDescent="0.25">
      <c r="E290" s="175"/>
      <c r="F290" s="361">
        <v>4.2</v>
      </c>
      <c r="G290" s="175">
        <v>1</v>
      </c>
      <c r="H290" s="173"/>
      <c r="I290" s="173" t="s">
        <v>99</v>
      </c>
      <c r="J290" s="175" t="s">
        <v>249</v>
      </c>
      <c r="K290" s="174" t="s">
        <v>215</v>
      </c>
      <c r="L290" s="505" t="s">
        <v>272</v>
      </c>
      <c r="M290" s="271"/>
      <c r="N290" s="382">
        <f t="shared" ref="N290:N341" si="23">N289+TIME(0,M289,0)</f>
        <v>0.44861111111111079</v>
      </c>
      <c r="O290" s="173"/>
    </row>
    <row r="291" spans="5:15" ht="15.75" customHeight="1" x14ac:dyDescent="0.25">
      <c r="E291" s="175"/>
      <c r="F291" s="175"/>
      <c r="G291" s="175">
        <f>G290+1</f>
        <v>2</v>
      </c>
      <c r="H291" s="173"/>
      <c r="I291" s="173" t="s">
        <v>99</v>
      </c>
      <c r="J291" s="175" t="s">
        <v>109</v>
      </c>
      <c r="K291" s="174" t="s">
        <v>215</v>
      </c>
      <c r="L291" s="203" t="s">
        <v>759</v>
      </c>
      <c r="M291" s="271"/>
      <c r="N291" s="382">
        <f t="shared" si="23"/>
        <v>0.44861111111111079</v>
      </c>
      <c r="O291" s="173"/>
    </row>
    <row r="292" spans="5:15" ht="15.75" customHeight="1" x14ac:dyDescent="0.25">
      <c r="E292" s="175"/>
      <c r="F292" s="175"/>
      <c r="G292" s="175">
        <f>G291+1</f>
        <v>3</v>
      </c>
      <c r="H292" s="173"/>
      <c r="I292" s="173" t="s">
        <v>2</v>
      </c>
      <c r="J292" s="234" t="s">
        <v>343</v>
      </c>
      <c r="K292" s="234" t="s">
        <v>215</v>
      </c>
      <c r="L292" s="203" t="s">
        <v>187</v>
      </c>
      <c r="M292" s="271"/>
      <c r="N292" s="382">
        <f t="shared" si="23"/>
        <v>0.44861111111111079</v>
      </c>
      <c r="O292" s="173"/>
    </row>
    <row r="293" spans="5:15" ht="15.75" customHeight="1" x14ac:dyDescent="0.25">
      <c r="E293" s="175"/>
      <c r="F293" s="175"/>
      <c r="G293" s="175">
        <f>G292+1</f>
        <v>4</v>
      </c>
      <c r="H293" s="173"/>
      <c r="I293" s="173" t="s">
        <v>2</v>
      </c>
      <c r="J293" s="234" t="s">
        <v>108</v>
      </c>
      <c r="K293" s="234" t="s">
        <v>215</v>
      </c>
      <c r="L293" s="203" t="s">
        <v>154</v>
      </c>
      <c r="M293" s="271"/>
      <c r="N293" s="382">
        <f t="shared" si="23"/>
        <v>0.44861111111111079</v>
      </c>
      <c r="O293" s="173"/>
    </row>
    <row r="294" spans="5:15" ht="15.75" customHeight="1" x14ac:dyDescent="0.25">
      <c r="E294" s="175"/>
      <c r="F294" s="175"/>
      <c r="G294" s="175">
        <f>G293+1</f>
        <v>5</v>
      </c>
      <c r="H294" s="173"/>
      <c r="I294" s="173" t="s">
        <v>2</v>
      </c>
      <c r="J294" s="234" t="s">
        <v>433</v>
      </c>
      <c r="K294" s="234" t="s">
        <v>215</v>
      </c>
      <c r="L294" s="203" t="s">
        <v>279</v>
      </c>
      <c r="M294" s="271"/>
      <c r="N294" s="382">
        <f t="shared" si="23"/>
        <v>0.44861111111111079</v>
      </c>
      <c r="O294" s="173"/>
    </row>
    <row r="295" spans="5:15" ht="15.75" customHeight="1" x14ac:dyDescent="0.25">
      <c r="E295" s="175"/>
      <c r="F295" s="175"/>
      <c r="G295" s="175"/>
      <c r="H295" s="173"/>
      <c r="I295" s="173"/>
      <c r="J295" s="672"/>
      <c r="K295" s="673"/>
      <c r="L295" s="674"/>
      <c r="M295" s="271"/>
      <c r="N295" s="382">
        <f t="shared" si="23"/>
        <v>0.44861111111111079</v>
      </c>
      <c r="O295" s="173"/>
    </row>
    <row r="296" spans="5:15" ht="15.75" customHeight="1" x14ac:dyDescent="0.25">
      <c r="E296" s="175"/>
      <c r="F296" s="361">
        <v>4.3</v>
      </c>
      <c r="G296" s="175"/>
      <c r="H296" s="173"/>
      <c r="I296" s="173"/>
      <c r="J296" s="311" t="s">
        <v>251</v>
      </c>
      <c r="K296" s="174"/>
      <c r="L296" s="505"/>
      <c r="M296" s="271"/>
      <c r="N296" s="382">
        <f t="shared" si="23"/>
        <v>0.44861111111111079</v>
      </c>
      <c r="O296" s="173"/>
    </row>
    <row r="297" spans="5:15" ht="15.75" customHeight="1" x14ac:dyDescent="0.25">
      <c r="E297" s="175"/>
      <c r="F297" s="361">
        <v>4.3</v>
      </c>
      <c r="G297" s="175">
        <v>1</v>
      </c>
      <c r="H297" s="173"/>
      <c r="I297" s="173" t="s">
        <v>99</v>
      </c>
      <c r="J297" s="175"/>
      <c r="K297" s="174"/>
      <c r="L297" s="203"/>
      <c r="M297" s="271"/>
      <c r="N297" s="382">
        <f t="shared" si="23"/>
        <v>0.44861111111111079</v>
      </c>
      <c r="O297" s="173">
        <v>0</v>
      </c>
    </row>
    <row r="298" spans="5:15" ht="15.75" customHeight="1" x14ac:dyDescent="0.25">
      <c r="E298" s="175"/>
      <c r="F298" s="361">
        <v>4.3</v>
      </c>
      <c r="G298" s="175">
        <f t="shared" ref="G298:G303" si="24">G297+1</f>
        <v>2</v>
      </c>
      <c r="H298" s="173"/>
      <c r="I298" s="173" t="s">
        <v>99</v>
      </c>
      <c r="J298" s="1334" t="s">
        <v>414</v>
      </c>
      <c r="K298" s="1341" t="s">
        <v>215</v>
      </c>
      <c r="L298" s="1336" t="s">
        <v>413</v>
      </c>
      <c r="M298" s="1115"/>
      <c r="N298" s="382">
        <f t="shared" si="23"/>
        <v>0.44861111111111079</v>
      </c>
      <c r="O298" s="173"/>
    </row>
    <row r="299" spans="5:15" ht="15.75" customHeight="1" x14ac:dyDescent="0.25">
      <c r="E299" s="175"/>
      <c r="F299" s="361">
        <v>4.3</v>
      </c>
      <c r="G299" s="175">
        <f t="shared" si="24"/>
        <v>3</v>
      </c>
      <c r="H299" s="173"/>
      <c r="I299" s="173" t="s">
        <v>99</v>
      </c>
      <c r="J299" s="175" t="s">
        <v>415</v>
      </c>
      <c r="K299" s="174" t="s">
        <v>215</v>
      </c>
      <c r="L299" s="505" t="s">
        <v>190</v>
      </c>
      <c r="M299" s="271"/>
      <c r="N299" s="382">
        <f t="shared" si="23"/>
        <v>0.44861111111111079</v>
      </c>
      <c r="O299" s="173"/>
    </row>
    <row r="300" spans="5:15" ht="15.75" customHeight="1" x14ac:dyDescent="0.25">
      <c r="E300" s="175"/>
      <c r="F300" s="361">
        <v>4.3</v>
      </c>
      <c r="G300" s="175">
        <f t="shared" si="24"/>
        <v>4</v>
      </c>
      <c r="H300" s="173"/>
      <c r="I300" s="173" t="s">
        <v>99</v>
      </c>
      <c r="J300" s="175"/>
      <c r="K300" s="234"/>
      <c r="L300" s="203"/>
      <c r="M300" s="271"/>
      <c r="N300" s="382">
        <f>N299+TIME(0,M298,0)</f>
        <v>0.44861111111111079</v>
      </c>
      <c r="O300" s="173">
        <v>0</v>
      </c>
    </row>
    <row r="301" spans="5:15" ht="15.75" customHeight="1" x14ac:dyDescent="0.25">
      <c r="E301" s="175"/>
      <c r="F301" s="361">
        <v>4.3</v>
      </c>
      <c r="G301" s="175">
        <f t="shared" si="24"/>
        <v>5</v>
      </c>
      <c r="H301" s="173"/>
      <c r="I301" s="173" t="s">
        <v>67</v>
      </c>
      <c r="J301" s="175" t="s">
        <v>435</v>
      </c>
      <c r="K301" s="234" t="s">
        <v>215</v>
      </c>
      <c r="L301" s="203" t="s">
        <v>154</v>
      </c>
      <c r="M301" s="271"/>
      <c r="N301" s="382">
        <f>N300+TIME(0,M299,0)</f>
        <v>0.44861111111111079</v>
      </c>
      <c r="O301" s="173">
        <v>0</v>
      </c>
    </row>
    <row r="302" spans="5:15" ht="15.75" customHeight="1" x14ac:dyDescent="0.25">
      <c r="E302" s="175"/>
      <c r="F302" s="361">
        <v>4.3</v>
      </c>
      <c r="G302" s="175">
        <f t="shared" si="24"/>
        <v>6</v>
      </c>
      <c r="H302" s="173"/>
      <c r="I302" s="173" t="s">
        <v>67</v>
      </c>
      <c r="J302" s="234" t="s">
        <v>39</v>
      </c>
      <c r="K302" s="234" t="s">
        <v>215</v>
      </c>
      <c r="L302" s="203" t="s">
        <v>62</v>
      </c>
      <c r="M302" s="298"/>
      <c r="N302" s="382">
        <f>N301+TIME(0,M300,0)</f>
        <v>0.44861111111111079</v>
      </c>
      <c r="O302" s="173"/>
    </row>
    <row r="303" spans="5:15" ht="15.75" customHeight="1" x14ac:dyDescent="0.25">
      <c r="E303" s="175"/>
      <c r="F303" s="361">
        <v>4.3</v>
      </c>
      <c r="G303" s="175">
        <f t="shared" si="24"/>
        <v>7</v>
      </c>
      <c r="H303" s="173"/>
      <c r="I303" s="173" t="s">
        <v>67</v>
      </c>
      <c r="J303" s="234" t="s">
        <v>31</v>
      </c>
      <c r="K303" s="234" t="s">
        <v>215</v>
      </c>
      <c r="L303" s="203" t="s">
        <v>453</v>
      </c>
      <c r="M303" s="271"/>
      <c r="N303" s="382">
        <f>N302+TIME(0,M301,0)</f>
        <v>0.44861111111111079</v>
      </c>
      <c r="O303" s="173"/>
    </row>
    <row r="304" spans="5:15" ht="15.75" customHeight="1" x14ac:dyDescent="0.25">
      <c r="E304" s="175"/>
      <c r="F304" s="361"/>
      <c r="G304" s="175"/>
      <c r="H304" s="173"/>
      <c r="I304" s="173"/>
      <c r="J304" s="175"/>
      <c r="K304" s="174"/>
      <c r="L304" s="505"/>
      <c r="M304" s="271"/>
      <c r="N304" s="382"/>
      <c r="O304" s="173"/>
    </row>
    <row r="305" spans="5:15" ht="15.75" customHeight="1" x14ac:dyDescent="0.25">
      <c r="E305" s="175"/>
      <c r="F305" s="361">
        <v>4.4000000000000004</v>
      </c>
      <c r="G305" s="217"/>
      <c r="H305" s="291"/>
      <c r="I305" s="173"/>
      <c r="J305" s="617" t="s">
        <v>436</v>
      </c>
      <c r="K305" s="234"/>
      <c r="L305" s="234"/>
      <c r="M305" s="271"/>
      <c r="N305" s="382">
        <f>N303+TIME(0,M299,0)</f>
        <v>0.44861111111111079</v>
      </c>
      <c r="O305" s="173"/>
    </row>
    <row r="306" spans="5:15" ht="15.75" customHeight="1" x14ac:dyDescent="0.25">
      <c r="E306" s="175"/>
      <c r="F306" s="361"/>
      <c r="G306" s="561">
        <v>1</v>
      </c>
      <c r="H306" s="291"/>
      <c r="I306" s="173" t="s">
        <v>99</v>
      </c>
      <c r="J306" s="1339" t="s">
        <v>544</v>
      </c>
      <c r="K306" s="1339" t="s">
        <v>215</v>
      </c>
      <c r="L306" s="1338" t="s">
        <v>593</v>
      </c>
      <c r="M306" s="1340">
        <v>3</v>
      </c>
      <c r="N306" s="382">
        <f t="shared" si="23"/>
        <v>0.44861111111111079</v>
      </c>
      <c r="O306" s="173">
        <v>1</v>
      </c>
    </row>
    <row r="307" spans="5:15" ht="15.75" customHeight="1" x14ac:dyDescent="0.25">
      <c r="E307" s="175"/>
      <c r="F307" s="361"/>
      <c r="G307" s="561">
        <f>G306+1</f>
        <v>2</v>
      </c>
      <c r="H307" s="291"/>
      <c r="I307" s="173" t="s">
        <v>99</v>
      </c>
      <c r="J307" s="1339" t="s">
        <v>546</v>
      </c>
      <c r="K307" s="1339" t="s">
        <v>215</v>
      </c>
      <c r="L307" s="1338" t="s">
        <v>147</v>
      </c>
      <c r="M307" s="1340">
        <v>3</v>
      </c>
      <c r="N307" s="382">
        <f t="shared" si="23"/>
        <v>0.45069444444444412</v>
      </c>
      <c r="O307" s="173">
        <v>1</v>
      </c>
    </row>
    <row r="308" spans="5:15" ht="15.75" customHeight="1" x14ac:dyDescent="0.25">
      <c r="E308" s="175"/>
      <c r="F308" s="361">
        <v>4.5</v>
      </c>
      <c r="G308" s="562"/>
      <c r="H308" s="291"/>
      <c r="I308" s="217"/>
      <c r="J308" s="617" t="s">
        <v>437</v>
      </c>
      <c r="K308" s="234"/>
      <c r="L308" s="234"/>
      <c r="M308" s="271"/>
      <c r="N308" s="382">
        <f t="shared" si="23"/>
        <v>0.45277777777777745</v>
      </c>
      <c r="O308" s="173"/>
    </row>
    <row r="309" spans="5:15" ht="15.75" customHeight="1" x14ac:dyDescent="0.25">
      <c r="E309" s="175"/>
      <c r="F309" s="361"/>
      <c r="G309" s="561">
        <v>1</v>
      </c>
      <c r="H309" s="291"/>
      <c r="I309" s="173" t="s">
        <v>99</v>
      </c>
      <c r="N309" s="382">
        <f t="shared" si="23"/>
        <v>0.45277777777777745</v>
      </c>
      <c r="O309" s="173"/>
    </row>
    <row r="310" spans="5:15" ht="15.75" customHeight="1" x14ac:dyDescent="0.25">
      <c r="E310" s="175"/>
      <c r="F310" s="361"/>
      <c r="G310" s="563">
        <f>G309+1</f>
        <v>2</v>
      </c>
      <c r="H310" s="291"/>
      <c r="I310" s="173" t="s">
        <v>99</v>
      </c>
      <c r="N310" s="382">
        <f>N309+TIME(0,M292,0)</f>
        <v>0.45277777777777745</v>
      </c>
      <c r="O310" s="173">
        <v>0</v>
      </c>
    </row>
    <row r="311" spans="5:15" ht="15.75" customHeight="1" x14ac:dyDescent="0.25">
      <c r="E311" s="175"/>
      <c r="F311" s="361"/>
      <c r="G311" s="563">
        <f>G310+1</f>
        <v>3</v>
      </c>
      <c r="H311" s="291"/>
      <c r="I311" s="173" t="s">
        <v>99</v>
      </c>
      <c r="N311" s="382">
        <f>N310+TIME(0,M293,0)</f>
        <v>0.45277777777777745</v>
      </c>
      <c r="O311" s="173">
        <v>0</v>
      </c>
    </row>
    <row r="312" spans="5:15" ht="15.75" customHeight="1" x14ac:dyDescent="0.25">
      <c r="E312" s="175"/>
      <c r="F312" s="361"/>
      <c r="G312" s="175"/>
      <c r="H312" s="173"/>
      <c r="I312" s="173"/>
      <c r="J312" s="175"/>
      <c r="K312" s="174"/>
      <c r="L312" s="505"/>
      <c r="M312" s="271"/>
      <c r="N312" s="382">
        <f>N311+TIME(0,M294,0)</f>
        <v>0.45277777777777745</v>
      </c>
      <c r="O312" s="173">
        <v>0</v>
      </c>
    </row>
    <row r="313" spans="5:15" ht="15.75" customHeight="1" x14ac:dyDescent="0.25">
      <c r="E313" s="175"/>
      <c r="F313" s="361">
        <v>4.5999999999999996</v>
      </c>
      <c r="G313" s="175"/>
      <c r="H313" s="173"/>
      <c r="I313" s="173"/>
      <c r="J313" s="311" t="s">
        <v>183</v>
      </c>
      <c r="K313" s="174"/>
      <c r="L313" s="505"/>
      <c r="M313" s="271"/>
      <c r="N313" s="382">
        <f t="shared" si="23"/>
        <v>0.45277777777777745</v>
      </c>
      <c r="O313" s="173">
        <v>0</v>
      </c>
    </row>
    <row r="314" spans="5:15" ht="15.75" customHeight="1" x14ac:dyDescent="0.25">
      <c r="E314" s="175"/>
      <c r="F314" s="361">
        <v>4.5999999999999996</v>
      </c>
      <c r="G314" s="175">
        <v>1</v>
      </c>
      <c r="H314" s="173"/>
      <c r="I314" s="173" t="s">
        <v>99</v>
      </c>
      <c r="J314" s="629"/>
      <c r="K314" s="591"/>
      <c r="L314" s="630"/>
      <c r="M314" s="631"/>
      <c r="N314" s="382">
        <f t="shared" si="23"/>
        <v>0.45277777777777745</v>
      </c>
      <c r="O314" s="173">
        <v>0</v>
      </c>
    </row>
    <row r="315" spans="5:15" ht="15.75" customHeight="1" x14ac:dyDescent="0.25">
      <c r="E315" s="175"/>
      <c r="F315" s="175"/>
      <c r="G315" s="175">
        <f>G314+1</f>
        <v>2</v>
      </c>
      <c r="H315" s="173"/>
      <c r="I315" s="173" t="s">
        <v>220</v>
      </c>
      <c r="N315" s="382">
        <f t="shared" si="23"/>
        <v>0.45277777777777745</v>
      </c>
      <c r="O315" s="173">
        <v>0</v>
      </c>
    </row>
    <row r="316" spans="5:15" ht="15.75" customHeight="1" x14ac:dyDescent="0.25">
      <c r="E316" s="175"/>
      <c r="F316" s="175"/>
      <c r="G316" s="175"/>
      <c r="H316" s="173"/>
      <c r="I316" s="173"/>
      <c r="J316" s="175"/>
      <c r="K316" s="174"/>
      <c r="L316" s="505"/>
      <c r="M316" s="271"/>
      <c r="N316" s="382">
        <f>N315+TIME(0,M233,0)</f>
        <v>0.45972222222222187</v>
      </c>
      <c r="O316" s="173">
        <v>0</v>
      </c>
    </row>
    <row r="317" spans="5:15" ht="15.75" customHeight="1" x14ac:dyDescent="0.25">
      <c r="E317" s="175">
        <v>5</v>
      </c>
      <c r="F317" s="175"/>
      <c r="G317" s="175"/>
      <c r="H317" s="173">
        <v>5</v>
      </c>
      <c r="I317" s="173"/>
      <c r="J317" s="618" t="s">
        <v>223</v>
      </c>
      <c r="K317" s="174"/>
      <c r="L317" s="505"/>
      <c r="M317" s="271"/>
      <c r="N317" s="382">
        <f t="shared" si="23"/>
        <v>0.45972222222222187</v>
      </c>
      <c r="O317" s="173">
        <v>0</v>
      </c>
    </row>
    <row r="318" spans="5:15" ht="15.75" customHeight="1" x14ac:dyDescent="0.25">
      <c r="E318" s="175"/>
      <c r="F318" s="175"/>
      <c r="G318" s="175"/>
      <c r="H318" s="173"/>
      <c r="I318" s="173"/>
      <c r="J318" s="175"/>
      <c r="K318" s="174"/>
      <c r="L318" s="505"/>
      <c r="M318" s="271"/>
      <c r="N318" s="382">
        <f t="shared" si="23"/>
        <v>0.45972222222222187</v>
      </c>
      <c r="O318" s="173">
        <v>0</v>
      </c>
    </row>
    <row r="319" spans="5:15" ht="15.75" customHeight="1" x14ac:dyDescent="0.25">
      <c r="E319" s="175"/>
      <c r="F319" s="175">
        <v>5.0999999999999996</v>
      </c>
      <c r="G319" s="175"/>
      <c r="H319" s="173"/>
      <c r="I319" s="173"/>
      <c r="J319" s="311" t="s">
        <v>246</v>
      </c>
      <c r="K319" s="174"/>
      <c r="L319" s="505"/>
      <c r="M319" s="271"/>
      <c r="N319" s="382">
        <f t="shared" si="23"/>
        <v>0.45972222222222187</v>
      </c>
      <c r="O319" s="173">
        <v>0</v>
      </c>
    </row>
    <row r="320" spans="5:15" ht="15.75" customHeight="1" x14ac:dyDescent="0.25">
      <c r="E320" s="175"/>
      <c r="F320" s="175"/>
      <c r="G320" s="175">
        <v>1</v>
      </c>
      <c r="H320" s="173"/>
      <c r="I320" s="173" t="s">
        <v>99</v>
      </c>
      <c r="J320" s="175" t="s">
        <v>247</v>
      </c>
      <c r="K320" s="174" t="s">
        <v>215</v>
      </c>
      <c r="L320" s="505" t="s">
        <v>173</v>
      </c>
      <c r="M320" s="271"/>
      <c r="N320" s="382">
        <f t="shared" si="23"/>
        <v>0.45972222222222187</v>
      </c>
      <c r="O320" s="173">
        <v>0</v>
      </c>
    </row>
    <row r="321" spans="5:15" ht="15.75" customHeight="1" x14ac:dyDescent="0.25">
      <c r="E321" s="175"/>
      <c r="F321" s="175"/>
      <c r="G321" s="175">
        <f>G320+1</f>
        <v>2</v>
      </c>
      <c r="H321" s="173"/>
      <c r="I321" s="173" t="s">
        <v>99</v>
      </c>
      <c r="J321" s="175" t="s">
        <v>191</v>
      </c>
      <c r="K321" s="174" t="s">
        <v>215</v>
      </c>
      <c r="L321" s="505" t="s">
        <v>147</v>
      </c>
      <c r="M321" s="271"/>
      <c r="N321" s="382">
        <f t="shared" si="23"/>
        <v>0.45972222222222187</v>
      </c>
      <c r="O321" s="173">
        <v>0</v>
      </c>
    </row>
    <row r="322" spans="5:15" ht="15.75" customHeight="1" x14ac:dyDescent="0.25">
      <c r="E322" s="175"/>
      <c r="F322" s="175"/>
      <c r="G322" s="175">
        <f>G321+1</f>
        <v>3</v>
      </c>
      <c r="H322" s="173"/>
      <c r="I322" s="173" t="s">
        <v>99</v>
      </c>
      <c r="J322" s="175" t="s">
        <v>248</v>
      </c>
      <c r="K322" s="174" t="s">
        <v>215</v>
      </c>
      <c r="L322" s="505" t="s">
        <v>63</v>
      </c>
      <c r="M322" s="271"/>
      <c r="N322" s="382">
        <f t="shared" si="23"/>
        <v>0.45972222222222187</v>
      </c>
      <c r="O322" s="173">
        <v>0</v>
      </c>
    </row>
    <row r="323" spans="5:15" ht="15.75" customHeight="1" x14ac:dyDescent="0.25">
      <c r="E323" s="175"/>
      <c r="F323" s="175"/>
      <c r="G323" s="175">
        <f>G322+1</f>
        <v>4</v>
      </c>
      <c r="H323" s="173"/>
      <c r="I323" s="173" t="s">
        <v>99</v>
      </c>
      <c r="J323" s="175" t="s">
        <v>330</v>
      </c>
      <c r="K323" s="174" t="s">
        <v>215</v>
      </c>
      <c r="L323" s="505" t="s">
        <v>63</v>
      </c>
      <c r="M323" s="271"/>
      <c r="N323" s="382">
        <f t="shared" si="23"/>
        <v>0.45972222222222187</v>
      </c>
      <c r="O323" s="173">
        <v>0</v>
      </c>
    </row>
    <row r="324" spans="5:15" ht="15.75" customHeight="1" x14ac:dyDescent="0.25">
      <c r="E324" s="175"/>
      <c r="F324" s="175"/>
      <c r="G324" s="175"/>
      <c r="H324" s="173"/>
      <c r="I324" s="173"/>
      <c r="J324" s="175"/>
      <c r="K324" s="174"/>
      <c r="L324" s="505"/>
      <c r="M324" s="271"/>
      <c r="N324" s="382">
        <f t="shared" si="23"/>
        <v>0.45972222222222187</v>
      </c>
      <c r="O324" s="173">
        <v>0</v>
      </c>
    </row>
    <row r="325" spans="5:15" ht="15.75" customHeight="1" x14ac:dyDescent="0.25">
      <c r="E325" s="175"/>
      <c r="F325" s="175">
        <v>5.2</v>
      </c>
      <c r="G325" s="175"/>
      <c r="H325" s="173"/>
      <c r="I325" s="173"/>
      <c r="J325" s="311" t="s">
        <v>446</v>
      </c>
      <c r="K325" s="174"/>
      <c r="L325" s="505"/>
      <c r="M325" s="271"/>
      <c r="N325" s="382">
        <f t="shared" si="23"/>
        <v>0.45972222222222187</v>
      </c>
      <c r="O325" s="173">
        <v>0</v>
      </c>
    </row>
    <row r="326" spans="5:15" ht="15.75" customHeight="1" x14ac:dyDescent="0.25">
      <c r="E326" s="175"/>
      <c r="F326" s="175"/>
      <c r="G326" s="175">
        <v>1</v>
      </c>
      <c r="H326" s="173"/>
      <c r="I326" s="173" t="s">
        <v>99</v>
      </c>
      <c r="J326" s="175" t="s">
        <v>249</v>
      </c>
      <c r="K326" s="174" t="s">
        <v>215</v>
      </c>
      <c r="L326" s="505" t="s">
        <v>272</v>
      </c>
      <c r="M326" s="271"/>
      <c r="N326" s="382">
        <f t="shared" si="23"/>
        <v>0.45972222222222187</v>
      </c>
      <c r="O326" s="173">
        <v>0</v>
      </c>
    </row>
    <row r="327" spans="5:15" ht="15.75" customHeight="1" x14ac:dyDescent="0.25">
      <c r="E327" s="175"/>
      <c r="F327" s="175"/>
      <c r="G327" s="175">
        <f>G326+1</f>
        <v>2</v>
      </c>
      <c r="H327" s="173"/>
      <c r="I327" s="173" t="s">
        <v>99</v>
      </c>
      <c r="J327" s="175" t="s">
        <v>109</v>
      </c>
      <c r="K327" s="174" t="s">
        <v>215</v>
      </c>
      <c r="L327" s="203" t="s">
        <v>759</v>
      </c>
      <c r="M327" s="650"/>
      <c r="N327" s="651">
        <f t="shared" si="23"/>
        <v>0.45972222222222187</v>
      </c>
      <c r="O327" s="173">
        <v>0</v>
      </c>
    </row>
    <row r="328" spans="5:15" ht="15.75" customHeight="1" x14ac:dyDescent="0.25">
      <c r="E328" s="175"/>
      <c r="F328" s="175"/>
      <c r="G328" s="175">
        <f>G327+1</f>
        <v>3</v>
      </c>
      <c r="H328" s="173"/>
      <c r="I328" s="173" t="s">
        <v>2</v>
      </c>
      <c r="J328" s="234" t="s">
        <v>343</v>
      </c>
      <c r="K328" s="234" t="s">
        <v>215</v>
      </c>
      <c r="L328" s="203" t="s">
        <v>187</v>
      </c>
      <c r="M328" s="271"/>
      <c r="N328" s="651">
        <f t="shared" ref="N328:N337" si="25">N327+TIME(0,M327,0)</f>
        <v>0.45972222222222187</v>
      </c>
      <c r="O328" s="173">
        <v>0</v>
      </c>
    </row>
    <row r="329" spans="5:15" ht="15.75" customHeight="1" x14ac:dyDescent="0.25">
      <c r="E329" s="175"/>
      <c r="F329" s="175"/>
      <c r="G329" s="175">
        <f>G328+1</f>
        <v>4</v>
      </c>
      <c r="H329" s="173"/>
      <c r="I329" s="173" t="s">
        <v>2</v>
      </c>
      <c r="J329" s="234" t="s">
        <v>108</v>
      </c>
      <c r="K329" s="234" t="s">
        <v>215</v>
      </c>
      <c r="L329" s="203" t="s">
        <v>154</v>
      </c>
      <c r="M329" s="271"/>
      <c r="N329" s="651">
        <f t="shared" si="25"/>
        <v>0.45972222222222187</v>
      </c>
      <c r="O329" s="173">
        <v>0</v>
      </c>
    </row>
    <row r="330" spans="5:15" ht="15.75" customHeight="1" x14ac:dyDescent="0.25">
      <c r="E330" s="175"/>
      <c r="F330" s="175"/>
      <c r="G330" s="175">
        <f>G329+1</f>
        <v>5</v>
      </c>
      <c r="H330" s="173"/>
      <c r="I330" s="173" t="s">
        <v>2</v>
      </c>
      <c r="J330" s="234" t="s">
        <v>433</v>
      </c>
      <c r="K330" s="234" t="s">
        <v>215</v>
      </c>
      <c r="L330" s="203" t="s">
        <v>279</v>
      </c>
      <c r="M330" s="271"/>
      <c r="N330" s="651">
        <f t="shared" si="25"/>
        <v>0.45972222222222187</v>
      </c>
      <c r="O330" s="173">
        <v>0</v>
      </c>
    </row>
    <row r="331" spans="5:15" ht="15.75" customHeight="1" x14ac:dyDescent="0.25">
      <c r="E331" s="175"/>
      <c r="F331" s="175"/>
      <c r="G331" s="175"/>
      <c r="H331" s="173"/>
      <c r="I331" s="173"/>
      <c r="J331" s="672"/>
      <c r="K331" s="673"/>
      <c r="L331" s="674"/>
      <c r="M331" s="650"/>
      <c r="N331" s="651">
        <f t="shared" si="25"/>
        <v>0.45972222222222187</v>
      </c>
      <c r="O331" s="173">
        <v>0</v>
      </c>
    </row>
    <row r="332" spans="5:15" ht="15.75" customHeight="1" x14ac:dyDescent="0.25">
      <c r="E332" s="175"/>
      <c r="F332" s="175"/>
      <c r="G332" s="175"/>
      <c r="H332" s="173"/>
      <c r="I332" s="173"/>
      <c r="J332" s="672"/>
      <c r="K332" s="673"/>
      <c r="L332" s="674"/>
      <c r="M332" s="650"/>
      <c r="N332" s="651">
        <f t="shared" si="25"/>
        <v>0.45972222222222187</v>
      </c>
      <c r="O332" s="173">
        <v>0</v>
      </c>
    </row>
    <row r="333" spans="5:15" ht="15.75" customHeight="1" x14ac:dyDescent="0.25">
      <c r="E333" s="175"/>
      <c r="F333" s="175"/>
      <c r="G333" s="175"/>
      <c r="H333" s="173"/>
      <c r="I333" s="173"/>
      <c r="J333" s="175"/>
      <c r="K333" s="174"/>
      <c r="L333" s="505"/>
      <c r="M333" s="271"/>
      <c r="N333" s="651">
        <f t="shared" si="25"/>
        <v>0.45972222222222187</v>
      </c>
      <c r="O333" s="173">
        <v>0</v>
      </c>
    </row>
    <row r="334" spans="5:15" ht="15.75" customHeight="1" x14ac:dyDescent="0.25">
      <c r="E334" s="175"/>
      <c r="F334" s="175">
        <v>5.3</v>
      </c>
      <c r="G334" s="175"/>
      <c r="H334" s="173"/>
      <c r="I334" s="173"/>
      <c r="J334" s="311" t="s">
        <v>251</v>
      </c>
      <c r="K334" s="174"/>
      <c r="L334" s="505"/>
      <c r="M334" s="271"/>
      <c r="N334" s="651">
        <f t="shared" si="25"/>
        <v>0.45972222222222187</v>
      </c>
      <c r="O334" s="173">
        <v>0</v>
      </c>
    </row>
    <row r="335" spans="5:15" ht="15.75" customHeight="1" x14ac:dyDescent="0.25">
      <c r="E335" s="175"/>
      <c r="F335" s="175"/>
      <c r="G335" s="175">
        <v>1</v>
      </c>
      <c r="H335" s="173"/>
      <c r="I335" s="173" t="s">
        <v>99</v>
      </c>
      <c r="J335" s="175"/>
      <c r="K335" s="174"/>
      <c r="L335" s="203"/>
      <c r="M335" s="271"/>
      <c r="N335" s="651">
        <f t="shared" si="25"/>
        <v>0.45972222222222187</v>
      </c>
      <c r="O335" s="173">
        <v>0</v>
      </c>
    </row>
    <row r="336" spans="5:15" ht="15.75" customHeight="1" x14ac:dyDescent="0.25">
      <c r="E336" s="175"/>
      <c r="F336" s="175"/>
      <c r="G336" s="175">
        <f t="shared" ref="G336:G341" si="26">G335+1</f>
        <v>2</v>
      </c>
      <c r="H336" s="173"/>
      <c r="I336" s="173" t="s">
        <v>99</v>
      </c>
      <c r="J336" s="175" t="s">
        <v>414</v>
      </c>
      <c r="K336" s="174" t="s">
        <v>215</v>
      </c>
      <c r="L336" s="505" t="s">
        <v>413</v>
      </c>
      <c r="M336" s="271"/>
      <c r="N336" s="651">
        <f t="shared" si="25"/>
        <v>0.45972222222222187</v>
      </c>
      <c r="O336" s="173">
        <v>0</v>
      </c>
    </row>
    <row r="337" spans="5:15" ht="15.75" customHeight="1" x14ac:dyDescent="0.25">
      <c r="E337" s="175"/>
      <c r="F337" s="175"/>
      <c r="G337" s="175">
        <f t="shared" si="26"/>
        <v>3</v>
      </c>
      <c r="H337" s="173"/>
      <c r="I337" s="173" t="s">
        <v>99</v>
      </c>
      <c r="J337" s="175" t="s">
        <v>415</v>
      </c>
      <c r="K337" s="174" t="s">
        <v>215</v>
      </c>
      <c r="L337" s="505" t="s">
        <v>190</v>
      </c>
      <c r="M337" s="271"/>
      <c r="N337" s="651">
        <f t="shared" si="25"/>
        <v>0.45972222222222187</v>
      </c>
      <c r="O337" s="173">
        <v>0</v>
      </c>
    </row>
    <row r="338" spans="5:15" ht="15.75" customHeight="1" x14ac:dyDescent="0.25">
      <c r="E338" s="175"/>
      <c r="F338" s="175"/>
      <c r="G338" s="175">
        <f t="shared" si="26"/>
        <v>4</v>
      </c>
      <c r="H338" s="173"/>
      <c r="I338" s="173" t="s">
        <v>99</v>
      </c>
      <c r="J338" s="175"/>
      <c r="K338" s="234"/>
      <c r="L338" s="203"/>
      <c r="M338" s="271"/>
      <c r="N338" s="382">
        <f t="shared" si="23"/>
        <v>0.45972222222222187</v>
      </c>
      <c r="O338" s="173">
        <v>0</v>
      </c>
    </row>
    <row r="339" spans="5:15" ht="15.75" customHeight="1" x14ac:dyDescent="0.25">
      <c r="E339" s="175"/>
      <c r="F339" s="175"/>
      <c r="G339" s="175">
        <f t="shared" si="26"/>
        <v>5</v>
      </c>
      <c r="H339" s="175">
        <f>H338+1</f>
        <v>1</v>
      </c>
      <c r="I339" s="173" t="s">
        <v>99</v>
      </c>
      <c r="J339" s="1334" t="s">
        <v>435</v>
      </c>
      <c r="K339" s="1335" t="s">
        <v>215</v>
      </c>
      <c r="L339" s="1338" t="s">
        <v>154</v>
      </c>
      <c r="M339" s="1337">
        <v>5</v>
      </c>
      <c r="N339" s="382">
        <f t="shared" si="23"/>
        <v>0.45972222222222187</v>
      </c>
      <c r="O339" s="173">
        <v>1</v>
      </c>
    </row>
    <row r="340" spans="5:15" ht="15.75" customHeight="1" x14ac:dyDescent="0.25">
      <c r="E340" s="175"/>
      <c r="F340" s="175"/>
      <c r="G340" s="175">
        <f t="shared" si="26"/>
        <v>6</v>
      </c>
      <c r="H340" s="175">
        <f>H339+1</f>
        <v>2</v>
      </c>
      <c r="I340" s="173" t="s">
        <v>99</v>
      </c>
      <c r="J340" s="234" t="s">
        <v>40</v>
      </c>
      <c r="K340" s="234" t="s">
        <v>215</v>
      </c>
      <c r="L340" s="203" t="s">
        <v>62</v>
      </c>
      <c r="M340" s="298"/>
      <c r="N340" s="382">
        <f t="shared" si="23"/>
        <v>0.46319444444444408</v>
      </c>
      <c r="O340" s="173">
        <v>0</v>
      </c>
    </row>
    <row r="341" spans="5:15" ht="15.75" customHeight="1" x14ac:dyDescent="0.25">
      <c r="E341" s="175"/>
      <c r="F341" s="175"/>
      <c r="G341" s="175">
        <f t="shared" si="26"/>
        <v>7</v>
      </c>
      <c r="H341" s="175">
        <f>H340+1</f>
        <v>3</v>
      </c>
      <c r="I341" s="173" t="s">
        <v>99</v>
      </c>
      <c r="J341" s="234" t="s">
        <v>31</v>
      </c>
      <c r="K341" s="234" t="s">
        <v>215</v>
      </c>
      <c r="L341" s="203" t="s">
        <v>453</v>
      </c>
      <c r="M341" s="271"/>
      <c r="N341" s="382">
        <f t="shared" si="23"/>
        <v>0.46319444444444408</v>
      </c>
      <c r="O341" s="173">
        <v>0</v>
      </c>
    </row>
    <row r="342" spans="5:15" ht="15.75" customHeight="1" x14ac:dyDescent="0.25">
      <c r="E342" s="175"/>
      <c r="F342" s="175"/>
      <c r="G342" s="175"/>
      <c r="H342" s="175"/>
      <c r="I342" s="173"/>
      <c r="J342" s="175"/>
      <c r="K342" s="174"/>
      <c r="L342" s="505"/>
      <c r="M342" s="271"/>
      <c r="N342" s="382"/>
      <c r="O342" s="173"/>
    </row>
    <row r="343" spans="5:15" ht="15.75" customHeight="1" x14ac:dyDescent="0.25">
      <c r="E343" s="175"/>
      <c r="F343" s="175">
        <v>5.4</v>
      </c>
      <c r="G343" s="217"/>
      <c r="H343" s="291"/>
      <c r="I343" s="173"/>
      <c r="J343" s="617" t="s">
        <v>436</v>
      </c>
      <c r="K343" s="234"/>
      <c r="L343" s="234"/>
      <c r="M343" s="271"/>
      <c r="N343" s="382">
        <f>N341+TIME(0,M341,0)</f>
        <v>0.46319444444444408</v>
      </c>
      <c r="O343" s="173">
        <v>0</v>
      </c>
    </row>
    <row r="344" spans="5:15" ht="15.75" customHeight="1" x14ac:dyDescent="0.25">
      <c r="E344" s="175"/>
      <c r="F344" s="175"/>
      <c r="G344" s="232">
        <v>1</v>
      </c>
      <c r="H344" s="291"/>
      <c r="I344" s="173" t="s">
        <v>99</v>
      </c>
      <c r="J344" s="1099" t="s">
        <v>544</v>
      </c>
      <c r="K344" s="1099" t="s">
        <v>215</v>
      </c>
      <c r="L344" s="203" t="s">
        <v>545</v>
      </c>
      <c r="M344" s="1100"/>
      <c r="N344" s="382">
        <f t="shared" ref="N344:N363" si="27">N343+TIME(0,M343,0)</f>
        <v>0.46319444444444408</v>
      </c>
      <c r="O344" s="173">
        <v>0</v>
      </c>
    </row>
    <row r="345" spans="5:15" ht="15.75" customHeight="1" x14ac:dyDescent="0.25">
      <c r="E345" s="175"/>
      <c r="F345" s="175"/>
      <c r="G345" s="232">
        <f>G344+1</f>
        <v>2</v>
      </c>
      <c r="H345" s="291"/>
      <c r="I345" s="173" t="s">
        <v>99</v>
      </c>
      <c r="J345" s="1099" t="s">
        <v>546</v>
      </c>
      <c r="K345" s="1099" t="s">
        <v>215</v>
      </c>
      <c r="L345" s="203" t="s">
        <v>147</v>
      </c>
      <c r="M345" s="1100"/>
      <c r="N345" s="382">
        <f t="shared" si="27"/>
        <v>0.46319444444444408</v>
      </c>
      <c r="O345" s="173">
        <v>0</v>
      </c>
    </row>
    <row r="346" spans="5:15" ht="15.75" customHeight="1" x14ac:dyDescent="0.25">
      <c r="E346" s="175"/>
      <c r="F346" s="175">
        <v>5.5</v>
      </c>
      <c r="G346" s="217"/>
      <c r="H346" s="291"/>
      <c r="I346" s="173"/>
      <c r="J346" s="617" t="s">
        <v>437</v>
      </c>
      <c r="K346" s="234"/>
      <c r="L346" s="234"/>
      <c r="M346" s="271"/>
      <c r="N346" s="382">
        <f t="shared" si="27"/>
        <v>0.46319444444444408</v>
      </c>
      <c r="O346" s="173"/>
    </row>
    <row r="347" spans="5:15" ht="15.75" customHeight="1" x14ac:dyDescent="0.25">
      <c r="E347" s="175"/>
      <c r="F347" s="175"/>
      <c r="G347" s="561">
        <v>1</v>
      </c>
      <c r="H347" s="291"/>
      <c r="I347" s="173" t="s">
        <v>99</v>
      </c>
      <c r="J347" s="297"/>
      <c r="K347" s="234"/>
      <c r="L347" s="203"/>
      <c r="M347" s="271"/>
      <c r="N347" s="382">
        <f t="shared" si="27"/>
        <v>0.46319444444444408</v>
      </c>
      <c r="O347" s="173"/>
    </row>
    <row r="348" spans="5:15" ht="15.75" customHeight="1" x14ac:dyDescent="0.25">
      <c r="E348" s="175"/>
      <c r="F348" s="175"/>
      <c r="G348" s="563">
        <f>G347+1</f>
        <v>2</v>
      </c>
      <c r="H348" s="291"/>
      <c r="I348" s="173" t="s">
        <v>99</v>
      </c>
      <c r="J348" s="297"/>
      <c r="K348" s="234"/>
      <c r="L348" s="203"/>
      <c r="M348" s="271"/>
      <c r="N348" s="382">
        <f t="shared" si="27"/>
        <v>0.46319444444444408</v>
      </c>
      <c r="O348" s="173">
        <v>0</v>
      </c>
    </row>
    <row r="349" spans="5:15" ht="15.75" customHeight="1" x14ac:dyDescent="0.25">
      <c r="E349" s="175"/>
      <c r="F349" s="175"/>
      <c r="G349" s="271">
        <f>G348+1</f>
        <v>3</v>
      </c>
      <c r="H349" s="173"/>
      <c r="I349" s="173" t="s">
        <v>99</v>
      </c>
      <c r="J349" s="297"/>
      <c r="K349" s="234"/>
      <c r="L349" s="203"/>
      <c r="M349" s="271"/>
      <c r="N349" s="382">
        <f t="shared" si="27"/>
        <v>0.46319444444444408</v>
      </c>
      <c r="O349" s="173">
        <v>0</v>
      </c>
    </row>
    <row r="350" spans="5:15" ht="15.75" customHeight="1" x14ac:dyDescent="0.25">
      <c r="E350" s="175"/>
      <c r="F350" s="175">
        <v>5.6</v>
      </c>
      <c r="G350" s="217"/>
      <c r="H350" s="291"/>
      <c r="I350" s="173"/>
      <c r="J350" s="617" t="s">
        <v>450</v>
      </c>
      <c r="K350" s="234"/>
      <c r="L350" s="234"/>
      <c r="M350" s="271"/>
      <c r="N350" s="382">
        <f t="shared" si="27"/>
        <v>0.46319444444444408</v>
      </c>
      <c r="O350" s="173"/>
    </row>
    <row r="351" spans="5:15" ht="15.75" customHeight="1" x14ac:dyDescent="0.25">
      <c r="E351" s="175"/>
      <c r="F351" s="175"/>
      <c r="G351" s="561">
        <v>1</v>
      </c>
      <c r="H351" s="291"/>
      <c r="I351" s="173" t="s">
        <v>99</v>
      </c>
      <c r="J351" s="632"/>
      <c r="K351" s="591"/>
      <c r="L351" s="630"/>
      <c r="M351" s="631"/>
      <c r="N351" s="503">
        <f t="shared" si="27"/>
        <v>0.46319444444444408</v>
      </c>
      <c r="O351" s="173">
        <v>0</v>
      </c>
    </row>
    <row r="352" spans="5:15" ht="15.75" customHeight="1" x14ac:dyDescent="0.25">
      <c r="E352" s="175"/>
      <c r="G352" s="561">
        <f>G351+1</f>
        <v>2</v>
      </c>
      <c r="H352" s="291"/>
      <c r="I352" s="173" t="s">
        <v>99</v>
      </c>
      <c r="J352" s="297"/>
      <c r="K352" s="234"/>
      <c r="L352" s="203"/>
      <c r="M352" s="271"/>
      <c r="N352" s="503">
        <f t="shared" si="27"/>
        <v>0.46319444444444408</v>
      </c>
      <c r="O352" s="173"/>
    </row>
    <row r="353" spans="5:15" ht="15.75" customHeight="1" x14ac:dyDescent="0.25">
      <c r="E353" s="175"/>
      <c r="F353" s="175"/>
      <c r="G353" s="175"/>
      <c r="H353" s="173"/>
      <c r="I353" s="173"/>
      <c r="J353" s="297"/>
      <c r="K353" s="234"/>
      <c r="L353" s="203"/>
      <c r="M353" s="271"/>
      <c r="N353" s="503">
        <f t="shared" si="27"/>
        <v>0.46319444444444408</v>
      </c>
      <c r="O353" s="173"/>
    </row>
    <row r="354" spans="5:15" ht="15.75" customHeight="1" x14ac:dyDescent="0.25">
      <c r="E354" s="175"/>
      <c r="F354" s="175"/>
      <c r="G354" s="175"/>
      <c r="H354" s="173"/>
      <c r="I354" s="173"/>
      <c r="J354" s="175"/>
      <c r="K354" s="174"/>
      <c r="L354" s="505"/>
      <c r="M354" s="271"/>
      <c r="N354" s="503">
        <f t="shared" si="27"/>
        <v>0.46319444444444408</v>
      </c>
      <c r="O354" s="173"/>
    </row>
    <row r="355" spans="5:15" ht="15.75" customHeight="1" x14ac:dyDescent="0.25">
      <c r="E355" s="175">
        <v>6</v>
      </c>
      <c r="F355" s="175"/>
      <c r="G355" s="175"/>
      <c r="H355" s="173"/>
      <c r="I355" s="173"/>
      <c r="J355" s="618" t="s">
        <v>243</v>
      </c>
      <c r="K355" s="174" t="s">
        <v>215</v>
      </c>
      <c r="L355" s="505" t="s">
        <v>336</v>
      </c>
      <c r="M355" s="271"/>
      <c r="N355" s="503">
        <f t="shared" si="27"/>
        <v>0.46319444444444408</v>
      </c>
      <c r="O355" s="173"/>
    </row>
    <row r="356" spans="5:15" ht="15.75" customHeight="1" x14ac:dyDescent="0.25">
      <c r="E356" s="175"/>
      <c r="F356" s="175">
        <v>6.1</v>
      </c>
      <c r="G356" s="175"/>
      <c r="H356" s="173"/>
      <c r="I356" s="173" t="s">
        <v>47</v>
      </c>
      <c r="J356" s="629"/>
      <c r="K356" s="1113"/>
      <c r="L356" s="1114"/>
      <c r="M356" s="1115"/>
      <c r="N356" s="503">
        <f t="shared" si="27"/>
        <v>0.46319444444444408</v>
      </c>
      <c r="O356" s="173"/>
    </row>
    <row r="357" spans="5:15" ht="15.75" customHeight="1" x14ac:dyDescent="0.25">
      <c r="E357" s="175"/>
      <c r="F357" s="175">
        <f>F356+0.1</f>
        <v>6.1999999999999993</v>
      </c>
      <c r="G357" s="175"/>
      <c r="H357" s="173"/>
      <c r="I357" s="173" t="s">
        <v>220</v>
      </c>
      <c r="J357" s="629"/>
      <c r="K357" s="1113"/>
      <c r="L357" s="1114"/>
      <c r="M357" s="1115"/>
      <c r="N357" s="503">
        <f t="shared" si="27"/>
        <v>0.46319444444444408</v>
      </c>
      <c r="O357" s="173"/>
    </row>
    <row r="358" spans="5:15" ht="15.75" customHeight="1" x14ac:dyDescent="0.25">
      <c r="E358" s="175"/>
      <c r="F358" s="175">
        <f>F357+0.1</f>
        <v>6.2999999999999989</v>
      </c>
      <c r="G358" s="175"/>
      <c r="H358" s="173"/>
      <c r="I358" s="173" t="s">
        <v>220</v>
      </c>
      <c r="J358" s="1334" t="s">
        <v>488</v>
      </c>
      <c r="K358" s="1335" t="s">
        <v>215</v>
      </c>
      <c r="L358" s="1336" t="s">
        <v>336</v>
      </c>
      <c r="M358" s="1337">
        <v>5</v>
      </c>
      <c r="N358" s="503">
        <f t="shared" si="27"/>
        <v>0.46319444444444408</v>
      </c>
      <c r="O358" s="173"/>
    </row>
    <row r="359" spans="5:15" ht="15.75" customHeight="1" x14ac:dyDescent="0.25">
      <c r="E359" s="175"/>
      <c r="F359" s="175">
        <f>F358+0.1</f>
        <v>6.3999999999999986</v>
      </c>
      <c r="G359" s="175"/>
      <c r="H359" s="173"/>
      <c r="I359" s="173" t="s">
        <v>220</v>
      </c>
      <c r="J359" s="615"/>
      <c r="K359" s="219"/>
      <c r="L359" s="505"/>
      <c r="M359" s="631"/>
      <c r="N359" s="503">
        <f t="shared" si="27"/>
        <v>0.46666666666666629</v>
      </c>
      <c r="O359" s="173"/>
    </row>
    <row r="360" spans="5:15" ht="15.75" customHeight="1" x14ac:dyDescent="0.25">
      <c r="E360" s="175"/>
      <c r="F360" s="175"/>
      <c r="G360" s="175"/>
      <c r="H360" s="173"/>
      <c r="I360" s="173" t="s">
        <v>220</v>
      </c>
      <c r="J360" s="615"/>
      <c r="K360" s="219"/>
      <c r="L360" s="505"/>
      <c r="M360" s="631"/>
      <c r="N360" s="503">
        <f t="shared" si="27"/>
        <v>0.46666666666666629</v>
      </c>
      <c r="O360" s="173"/>
    </row>
    <row r="361" spans="5:15" ht="15.75" customHeight="1" x14ac:dyDescent="0.25">
      <c r="E361" s="175">
        <v>7</v>
      </c>
      <c r="F361" s="175"/>
      <c r="G361" s="175"/>
      <c r="H361" s="173"/>
      <c r="I361" s="173" t="s">
        <v>221</v>
      </c>
      <c r="J361" s="618" t="s">
        <v>621</v>
      </c>
      <c r="K361" s="174" t="s">
        <v>215</v>
      </c>
      <c r="L361" s="505" t="s">
        <v>279</v>
      </c>
      <c r="M361" s="271">
        <v>1</v>
      </c>
      <c r="N361" s="503">
        <f t="shared" si="27"/>
        <v>0.46666666666666629</v>
      </c>
      <c r="O361" s="173"/>
    </row>
    <row r="362" spans="5:15" ht="15.75" customHeight="1" x14ac:dyDescent="0.25">
      <c r="E362" s="175"/>
      <c r="F362" s="175"/>
      <c r="G362" s="175"/>
      <c r="H362" s="173"/>
      <c r="I362" s="173"/>
      <c r="J362" s="175"/>
      <c r="K362" s="174"/>
      <c r="L362" s="505"/>
      <c r="M362" s="271"/>
      <c r="N362" s="382">
        <f t="shared" si="27"/>
        <v>0.46736111111111073</v>
      </c>
      <c r="O362" s="173"/>
    </row>
    <row r="363" spans="5:15" ht="15.75" customHeight="1" x14ac:dyDescent="0.25">
      <c r="E363" s="175">
        <v>8</v>
      </c>
      <c r="F363" s="175"/>
      <c r="G363" s="175"/>
      <c r="H363" s="173"/>
      <c r="I363" s="173" t="s">
        <v>99</v>
      </c>
      <c r="J363" s="618" t="s">
        <v>150</v>
      </c>
      <c r="K363" s="174" t="s">
        <v>215</v>
      </c>
      <c r="L363" s="505" t="s">
        <v>279</v>
      </c>
      <c r="M363" s="271">
        <v>1</v>
      </c>
      <c r="N363" s="382">
        <f t="shared" si="27"/>
        <v>0.46736111111111073</v>
      </c>
      <c r="O363" s="173"/>
    </row>
    <row r="364" spans="5:15" ht="15.75" customHeight="1" x14ac:dyDescent="0.25">
      <c r="E364" s="175"/>
      <c r="F364" s="175"/>
      <c r="G364" s="175"/>
      <c r="H364" s="173"/>
      <c r="I364" s="173"/>
      <c r="J364" s="301" t="s">
        <v>434</v>
      </c>
      <c r="K364" s="234"/>
      <c r="L364" s="217"/>
      <c r="M364" s="264"/>
      <c r="N364" s="546">
        <f>N365-N363</f>
        <v>3.2638888888889273E-2</v>
      </c>
      <c r="O364" s="173"/>
    </row>
    <row r="365" spans="5:15" ht="15.75" customHeight="1" x14ac:dyDescent="0.25">
      <c r="E365" s="175"/>
      <c r="F365" s="175"/>
      <c r="G365" s="175"/>
      <c r="H365" s="173"/>
      <c r="I365" s="173"/>
      <c r="J365" s="175"/>
      <c r="K365" s="174"/>
      <c r="L365" s="505" t="s">
        <v>226</v>
      </c>
      <c r="M365" s="271"/>
      <c r="N365" s="383">
        <f>TIME(12,0,0)</f>
        <v>0.5</v>
      </c>
      <c r="O365" s="173"/>
    </row>
    <row r="366" spans="5:15" ht="15.75" customHeight="1" x14ac:dyDescent="0.2">
      <c r="E366" s="1602" t="s">
        <v>253</v>
      </c>
      <c r="F366" s="1603"/>
      <c r="G366" s="1603"/>
      <c r="H366" s="1603"/>
      <c r="I366" s="1603"/>
      <c r="J366" s="1603"/>
      <c r="K366" s="1603"/>
      <c r="L366" s="1603"/>
      <c r="M366" s="1603"/>
      <c r="N366" s="1604"/>
      <c r="O366" s="173"/>
    </row>
    <row r="367" spans="5:15" ht="15.75" customHeight="1" x14ac:dyDescent="0.2">
      <c r="E367" s="1605"/>
      <c r="F367" s="1606"/>
      <c r="G367" s="1606"/>
      <c r="H367" s="1606"/>
      <c r="I367" s="1606"/>
      <c r="J367" s="1606"/>
      <c r="K367" s="1606"/>
      <c r="L367" s="1606"/>
      <c r="M367" s="1606"/>
      <c r="N367" s="1607"/>
      <c r="O367" s="173"/>
    </row>
    <row r="368" spans="5:15" ht="15.75" customHeight="1" x14ac:dyDescent="0.2">
      <c r="E368" s="1596" t="s">
        <v>165</v>
      </c>
      <c r="F368" s="1597"/>
      <c r="G368" s="1597"/>
      <c r="H368" s="1597"/>
      <c r="I368" s="1597"/>
      <c r="J368" s="1597"/>
      <c r="K368" s="1597"/>
      <c r="L368" s="1597"/>
      <c r="M368" s="1597"/>
      <c r="N368" s="1598"/>
      <c r="O368" s="173"/>
    </row>
    <row r="369" spans="4:15" ht="15.75" customHeight="1" x14ac:dyDescent="0.2">
      <c r="E369" s="320"/>
      <c r="F369" s="321"/>
      <c r="G369" s="321"/>
      <c r="H369" s="385"/>
      <c r="I369" s="386"/>
      <c r="J369" s="321"/>
      <c r="K369" s="386"/>
      <c r="L369" s="321"/>
      <c r="M369" s="387"/>
      <c r="N369" s="384"/>
      <c r="O369" s="173"/>
    </row>
    <row r="370" spans="4:15" ht="15.75" customHeight="1" x14ac:dyDescent="0.2">
      <c r="E370" s="1590" t="s">
        <v>198</v>
      </c>
      <c r="F370" s="1591"/>
      <c r="G370" s="1591"/>
      <c r="H370" s="1591"/>
      <c r="I370" s="1591"/>
      <c r="J370" s="1591"/>
      <c r="K370" s="1591"/>
      <c r="L370" s="1591"/>
      <c r="M370" s="1591"/>
      <c r="N370" s="1592"/>
      <c r="O370" s="173"/>
    </row>
    <row r="371" spans="4:15" ht="15.75" customHeight="1" x14ac:dyDescent="0.2">
      <c r="E371" s="322"/>
      <c r="F371" s="323"/>
      <c r="G371" s="323"/>
      <c r="H371" s="5"/>
      <c r="I371" s="5"/>
      <c r="J371" s="5"/>
      <c r="K371" s="5"/>
      <c r="L371" s="5"/>
      <c r="M371" s="272"/>
      <c r="N371" s="72"/>
      <c r="O371" s="173"/>
    </row>
    <row r="372" spans="4:15" ht="15.75" customHeight="1" x14ac:dyDescent="0.2">
      <c r="E372" s="1593" t="s">
        <v>318</v>
      </c>
      <c r="F372" s="1594"/>
      <c r="G372" s="1594"/>
      <c r="H372" s="1594"/>
      <c r="I372" s="1594"/>
      <c r="J372" s="1594"/>
      <c r="K372" s="1594"/>
      <c r="L372" s="1594"/>
      <c r="M372" s="1594"/>
      <c r="N372" s="1595"/>
      <c r="O372" s="173"/>
    </row>
    <row r="373" spans="4:15" ht="15.75" customHeight="1" x14ac:dyDescent="0.2">
      <c r="E373" s="324"/>
      <c r="F373" s="325"/>
      <c r="G373" s="325"/>
      <c r="H373" s="8"/>
      <c r="I373" s="8"/>
      <c r="J373" s="8"/>
      <c r="K373" s="8"/>
      <c r="L373" s="8"/>
      <c r="M373" s="273"/>
      <c r="N373" s="73"/>
      <c r="O373" s="173"/>
    </row>
    <row r="374" spans="4:15" ht="15.75" customHeight="1" x14ac:dyDescent="0.2">
      <c r="E374" s="1585" t="s">
        <v>140</v>
      </c>
      <c r="F374" s="1586"/>
      <c r="G374" s="1586"/>
      <c r="H374" s="1586"/>
      <c r="I374" s="1586"/>
      <c r="J374" s="1586"/>
      <c r="K374" s="1586"/>
      <c r="L374" s="1586"/>
      <c r="M374" s="1586"/>
      <c r="N374" s="1587"/>
      <c r="O374" s="173"/>
    </row>
    <row r="375" spans="4:15" ht="15.75" customHeight="1" x14ac:dyDescent="0.2">
      <c r="E375" s="324"/>
      <c r="F375" s="325"/>
      <c r="G375" s="325"/>
      <c r="H375" s="8"/>
      <c r="I375" s="8"/>
      <c r="J375" s="8"/>
      <c r="K375" s="8"/>
      <c r="L375" s="8"/>
      <c r="M375" s="273"/>
      <c r="N375" s="73"/>
      <c r="O375" s="173"/>
    </row>
    <row r="376" spans="4:15" ht="15.75" customHeight="1" x14ac:dyDescent="0.2">
      <c r="D376"/>
      <c r="E376"/>
      <c r="F376"/>
      <c r="G376"/>
      <c r="H376"/>
      <c r="I376"/>
      <c r="J376"/>
      <c r="K376"/>
      <c r="L376" s="380"/>
      <c r="M376"/>
      <c r="N376"/>
      <c r="O376"/>
    </row>
    <row r="377" spans="4:15" ht="15.75" customHeight="1" x14ac:dyDescent="0.2">
      <c r="D377"/>
      <c r="E377"/>
      <c r="F377"/>
      <c r="G377"/>
      <c r="H377"/>
      <c r="I377"/>
      <c r="J377"/>
      <c r="K377"/>
      <c r="L377"/>
      <c r="M377"/>
      <c r="N377"/>
      <c r="O377" s="652">
        <f>SUM(O197:O365)</f>
        <v>5</v>
      </c>
    </row>
    <row r="378" spans="4:15" ht="15.75" customHeight="1" x14ac:dyDescent="0.2">
      <c r="D378"/>
      <c r="E378"/>
      <c r="F378"/>
      <c r="G378"/>
      <c r="H378"/>
      <c r="I378"/>
      <c r="J378"/>
      <c r="K378"/>
      <c r="L378"/>
      <c r="M378"/>
      <c r="N378"/>
      <c r="O378"/>
    </row>
    <row r="379" spans="4:15" ht="15.75" customHeight="1" x14ac:dyDescent="0.2">
      <c r="D379"/>
      <c r="E379"/>
      <c r="F379"/>
      <c r="G379"/>
      <c r="H379"/>
      <c r="I379"/>
      <c r="J379"/>
      <c r="K379"/>
      <c r="L379"/>
      <c r="M379"/>
      <c r="N379"/>
      <c r="O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sheetData>
  <dataConsolidate/>
  <mergeCells count="37">
    <mergeCell ref="E3:N3"/>
    <mergeCell ref="E4:N4"/>
    <mergeCell ref="E5:N5"/>
    <mergeCell ref="E8:N8"/>
    <mergeCell ref="E202:N202"/>
    <mergeCell ref="E200:N200"/>
    <mergeCell ref="J127:J128"/>
    <mergeCell ref="B4:B6"/>
    <mergeCell ref="E119:N119"/>
    <mergeCell ref="E120:N120"/>
    <mergeCell ref="E124:N124"/>
    <mergeCell ref="I61:N61"/>
    <mergeCell ref="E9:N9"/>
    <mergeCell ref="J12:J13"/>
    <mergeCell ref="E10:N10"/>
    <mergeCell ref="E11:N11"/>
    <mergeCell ref="E117:N117"/>
    <mergeCell ref="N12:N13"/>
    <mergeCell ref="E118:N118"/>
    <mergeCell ref="B38:B39"/>
    <mergeCell ref="E204:N204"/>
    <mergeCell ref="E205:N205"/>
    <mergeCell ref="E126:N126"/>
    <mergeCell ref="E123:N123"/>
    <mergeCell ref="E198:N198"/>
    <mergeCell ref="E203:N203"/>
    <mergeCell ref="E199:N199"/>
    <mergeCell ref="E197:N197"/>
    <mergeCell ref="E125:N125"/>
    <mergeCell ref="J206:J207"/>
    <mergeCell ref="E374:N374"/>
    <mergeCell ref="M207:N208"/>
    <mergeCell ref="E370:N370"/>
    <mergeCell ref="E372:N372"/>
    <mergeCell ref="E368:N368"/>
    <mergeCell ref="M214:N218"/>
    <mergeCell ref="E366:N367"/>
  </mergeCells>
  <phoneticPr fontId="75"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5" max="16383" man="1"/>
    <brk id="19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H89"/>
  <sheetViews>
    <sheetView zoomScale="25" zoomScaleNormal="25" workbookViewId="0">
      <selection activeCell="V114" sqref="V11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9.710937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8.140625" customWidth="1"/>
    <col min="28" max="28" width="21.28515625" customWidth="1"/>
    <col min="29" max="29" width="28.7109375" customWidth="1"/>
    <col min="30" max="32" width="15.28515625" customWidth="1"/>
    <col min="33" max="33" width="6" customWidth="1"/>
    <col min="34" max="34" width="2.7109375" hidden="1" customWidth="1"/>
    <col min="35" max="37" width="15.28515625" customWidth="1"/>
    <col min="38" max="43" width="15.42578125" customWidth="1"/>
    <col min="44" max="44" width="22.42578125" bestFit="1" customWidth="1"/>
    <col min="45" max="61"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8"/>
      <c r="B1" s="1149" t="s">
        <v>639</v>
      </c>
      <c r="C1" s="1150"/>
      <c r="E1" s="403"/>
      <c r="F1" s="403"/>
      <c r="G1" s="403"/>
      <c r="H1" s="403"/>
      <c r="I1" s="403"/>
      <c r="J1" s="403"/>
      <c r="K1" s="403"/>
      <c r="L1" s="403"/>
      <c r="M1" s="404"/>
    </row>
    <row r="2" spans="1:13" ht="15.75" customHeight="1" thickBot="1" x14ac:dyDescent="0.25">
      <c r="A2" s="722"/>
      <c r="B2" s="1173"/>
      <c r="C2" s="58"/>
      <c r="E2" s="606"/>
      <c r="F2" s="1654" t="s">
        <v>370</v>
      </c>
      <c r="G2" s="1654"/>
      <c r="H2" s="1654"/>
      <c r="I2" s="1654"/>
      <c r="J2" s="1654"/>
      <c r="K2" s="1654"/>
      <c r="L2" s="1654"/>
      <c r="M2" s="1654"/>
    </row>
    <row r="3" spans="1:13" ht="15.75" customHeight="1" thickBot="1" x14ac:dyDescent="0.25">
      <c r="A3" s="722"/>
      <c r="B3" s="391" t="s">
        <v>87</v>
      </c>
      <c r="C3" s="58"/>
      <c r="E3" s="405"/>
      <c r="F3" s="1655"/>
      <c r="G3" s="1655"/>
      <c r="H3" s="1655"/>
      <c r="I3" s="1655"/>
      <c r="J3" s="1655"/>
      <c r="K3" s="1655"/>
      <c r="L3" s="1655"/>
      <c r="M3" s="1655"/>
    </row>
    <row r="4" spans="1:13" ht="15.75" customHeight="1" x14ac:dyDescent="0.2">
      <c r="A4" s="722"/>
      <c r="B4" s="1359" t="str">
        <f>Title!$B$4</f>
        <v>R4</v>
      </c>
      <c r="C4" s="58"/>
      <c r="E4" s="406"/>
      <c r="F4" s="1656" t="s">
        <v>429</v>
      </c>
      <c r="G4" s="1656"/>
      <c r="H4" s="1656"/>
      <c r="I4" s="1656"/>
      <c r="J4" s="1656"/>
      <c r="K4" s="1656"/>
      <c r="L4" s="1656"/>
      <c r="M4" s="1656"/>
    </row>
    <row r="5" spans="1:13" ht="15.75" customHeight="1" x14ac:dyDescent="0.2">
      <c r="A5" s="722"/>
      <c r="B5" s="1360"/>
      <c r="C5" s="58"/>
      <c r="E5" s="904"/>
      <c r="F5" s="905" t="s">
        <v>6</v>
      </c>
      <c r="G5" s="906" t="s">
        <v>397</v>
      </c>
      <c r="H5" s="907"/>
      <c r="I5" s="908"/>
      <c r="J5" s="908"/>
      <c r="K5" s="908"/>
      <c r="L5" s="908"/>
      <c r="M5" s="909"/>
    </row>
    <row r="6" spans="1:13" ht="15.75" customHeight="1" thickBot="1" x14ac:dyDescent="0.25">
      <c r="A6" s="722"/>
      <c r="B6" s="1361"/>
      <c r="C6" s="58"/>
      <c r="E6" s="904"/>
      <c r="F6" s="905" t="s">
        <v>6</v>
      </c>
      <c r="G6" s="906" t="s">
        <v>397</v>
      </c>
      <c r="H6" s="908"/>
      <c r="I6" s="908"/>
      <c r="J6" s="908"/>
      <c r="K6" s="908"/>
      <c r="L6" s="908"/>
      <c r="M6" s="909"/>
    </row>
    <row r="7" spans="1:13" ht="15.75" customHeight="1" thickBot="1" x14ac:dyDescent="0.25">
      <c r="A7" s="722"/>
      <c r="B7" s="59"/>
      <c r="C7" s="636"/>
      <c r="E7" s="904"/>
      <c r="F7" s="905" t="s">
        <v>6</v>
      </c>
      <c r="G7" s="906" t="s">
        <v>644</v>
      </c>
      <c r="H7" s="908"/>
      <c r="I7" s="908"/>
      <c r="J7" s="908"/>
      <c r="K7" s="908"/>
      <c r="L7" s="908"/>
      <c r="M7" s="909"/>
    </row>
    <row r="8" spans="1:13" ht="15.75" customHeight="1" x14ac:dyDescent="0.2">
      <c r="A8" s="722"/>
      <c r="B8" s="570" t="s">
        <v>142</v>
      </c>
      <c r="C8" s="571"/>
      <c r="E8" s="910"/>
      <c r="F8" s="910"/>
      <c r="G8" s="910"/>
      <c r="H8" s="910"/>
      <c r="I8" s="910"/>
      <c r="J8" s="910"/>
      <c r="K8" s="911"/>
      <c r="L8" s="910"/>
      <c r="M8" s="912"/>
    </row>
    <row r="9" spans="1:13" ht="15.75" customHeight="1" x14ac:dyDescent="0.2">
      <c r="A9" s="722"/>
      <c r="B9" s="836" t="s">
        <v>171</v>
      </c>
      <c r="C9" s="571"/>
      <c r="E9" s="1652" t="s">
        <v>660</v>
      </c>
      <c r="F9" s="1653"/>
      <c r="G9" s="1653"/>
      <c r="H9" s="1653"/>
      <c r="I9" s="1653"/>
      <c r="J9" s="1653"/>
      <c r="K9" s="1653"/>
      <c r="L9" s="1653"/>
      <c r="M9" s="1653"/>
    </row>
    <row r="10" spans="1:13" ht="15.75" customHeight="1" x14ac:dyDescent="0.2">
      <c r="A10" s="722"/>
      <c r="B10" s="837"/>
      <c r="C10" s="838"/>
      <c r="E10" s="914"/>
      <c r="F10" s="915"/>
      <c r="G10" s="916"/>
      <c r="H10" s="916"/>
      <c r="I10" s="916"/>
      <c r="J10" s="916"/>
      <c r="K10" s="916"/>
      <c r="L10" s="916"/>
      <c r="M10" s="917"/>
    </row>
    <row r="11" spans="1:13" ht="15.75" customHeight="1" x14ac:dyDescent="0.2">
      <c r="A11" s="722"/>
      <c r="B11" s="839" t="s">
        <v>506</v>
      </c>
      <c r="C11" s="571"/>
      <c r="E11" s="918"/>
      <c r="F11" s="918"/>
      <c r="G11" s="919">
        <v>1</v>
      </c>
      <c r="H11" s="920" t="s">
        <v>0</v>
      </c>
      <c r="I11" s="921" t="s">
        <v>89</v>
      </c>
      <c r="J11" s="921" t="s">
        <v>215</v>
      </c>
      <c r="K11" s="921" t="s">
        <v>90</v>
      </c>
      <c r="L11" s="922">
        <v>1</v>
      </c>
      <c r="M11" s="923">
        <v>0.33333333333333331</v>
      </c>
    </row>
    <row r="12" spans="1:13" ht="15.75" customHeight="1" x14ac:dyDescent="0.2">
      <c r="A12" s="57"/>
      <c r="B12" s="840" t="s">
        <v>507</v>
      </c>
      <c r="C12" s="58"/>
      <c r="E12" s="924"/>
      <c r="F12" s="924"/>
      <c r="G12" s="925">
        <v>2</v>
      </c>
      <c r="H12" s="926" t="s">
        <v>0</v>
      </c>
      <c r="I12" s="926" t="s">
        <v>371</v>
      </c>
      <c r="J12" s="927" t="s">
        <v>215</v>
      </c>
      <c r="K12" s="927" t="s">
        <v>90</v>
      </c>
      <c r="L12" s="928">
        <v>1</v>
      </c>
      <c r="M12" s="929">
        <f t="shared" ref="M12:M22" si="0">M11+TIME(0,L11,0)</f>
        <v>0.33402777777777776</v>
      </c>
    </row>
    <row r="13" spans="1:13" ht="15.75" customHeight="1" x14ac:dyDescent="0.2">
      <c r="A13" s="722"/>
      <c r="B13" s="841" t="s">
        <v>197</v>
      </c>
      <c r="C13" s="571"/>
      <c r="E13" s="930"/>
      <c r="F13" s="930"/>
      <c r="G13" s="931">
        <v>3</v>
      </c>
      <c r="H13" s="932" t="s">
        <v>0</v>
      </c>
      <c r="I13" s="933" t="s">
        <v>372</v>
      </c>
      <c r="J13" s="934" t="s">
        <v>215</v>
      </c>
      <c r="K13" s="934" t="s">
        <v>90</v>
      </c>
      <c r="L13" s="935">
        <v>1</v>
      </c>
      <c r="M13" s="936">
        <f t="shared" si="0"/>
        <v>0.3347222222222222</v>
      </c>
    </row>
    <row r="14" spans="1:13" ht="15.75" customHeight="1" x14ac:dyDescent="0.2">
      <c r="A14" s="57"/>
      <c r="B14" s="842" t="s">
        <v>307</v>
      </c>
      <c r="C14" s="571"/>
      <c r="E14" s="924"/>
      <c r="F14" s="924"/>
      <c r="G14" s="937">
        <v>3.1</v>
      </c>
      <c r="H14" s="926" t="s">
        <v>0</v>
      </c>
      <c r="I14" s="938" t="s">
        <v>373</v>
      </c>
      <c r="J14" s="927" t="s">
        <v>215</v>
      </c>
      <c r="K14" s="927" t="s">
        <v>90</v>
      </c>
      <c r="L14" s="928">
        <v>1</v>
      </c>
      <c r="M14" s="929">
        <f t="shared" si="0"/>
        <v>0.33541666666666664</v>
      </c>
    </row>
    <row r="15" spans="1:13" ht="15.75" customHeight="1" x14ac:dyDescent="0.2">
      <c r="A15" s="57"/>
      <c r="B15" s="577" t="s">
        <v>343</v>
      </c>
      <c r="C15" s="571"/>
      <c r="E15" s="930"/>
      <c r="F15" s="930"/>
      <c r="G15" s="931">
        <v>4</v>
      </c>
      <c r="H15" s="932" t="s">
        <v>0</v>
      </c>
      <c r="I15" s="939" t="s">
        <v>374</v>
      </c>
      <c r="J15" s="934" t="s">
        <v>215</v>
      </c>
      <c r="K15" s="934" t="s">
        <v>90</v>
      </c>
      <c r="L15" s="935">
        <v>1</v>
      </c>
      <c r="M15" s="936">
        <f t="shared" si="0"/>
        <v>0.33611111111111108</v>
      </c>
    </row>
    <row r="16" spans="1:13" ht="15.75" customHeight="1" x14ac:dyDescent="0.2">
      <c r="A16" s="57"/>
      <c r="B16" s="578" t="s">
        <v>425</v>
      </c>
      <c r="C16" s="579"/>
      <c r="E16" s="924"/>
      <c r="F16" s="924"/>
      <c r="G16" s="940">
        <v>5</v>
      </c>
      <c r="H16" s="927" t="s">
        <v>51</v>
      </c>
      <c r="I16" s="927" t="s">
        <v>527</v>
      </c>
      <c r="J16" s="927" t="s">
        <v>215</v>
      </c>
      <c r="K16" s="927" t="s">
        <v>90</v>
      </c>
      <c r="L16" s="928">
        <v>1</v>
      </c>
      <c r="M16" s="929">
        <f t="shared" si="0"/>
        <v>0.33680555555555552</v>
      </c>
    </row>
    <row r="17" spans="1:13" ht="15.75" customHeight="1" x14ac:dyDescent="0.2">
      <c r="A17" s="57"/>
      <c r="B17" s="59"/>
      <c r="C17" s="520"/>
      <c r="E17" s="930"/>
      <c r="F17" s="930"/>
      <c r="G17" s="941">
        <v>5.0999999999999996</v>
      </c>
      <c r="H17" s="934" t="s">
        <v>51</v>
      </c>
      <c r="I17" s="933" t="s">
        <v>528</v>
      </c>
      <c r="J17" s="934" t="s">
        <v>215</v>
      </c>
      <c r="K17" s="934" t="s">
        <v>90</v>
      </c>
      <c r="L17" s="935">
        <v>1</v>
      </c>
      <c r="M17" s="936">
        <f t="shared" si="0"/>
        <v>0.33749999999999997</v>
      </c>
    </row>
    <row r="18" spans="1:13" ht="15.75" customHeight="1" x14ac:dyDescent="0.2">
      <c r="A18" s="57"/>
      <c r="B18" s="59"/>
      <c r="C18" s="58"/>
      <c r="E18" s="924"/>
      <c r="F18" s="924"/>
      <c r="G18" s="940">
        <v>5.2</v>
      </c>
      <c r="H18" s="927" t="s">
        <v>51</v>
      </c>
      <c r="I18" s="938" t="s">
        <v>375</v>
      </c>
      <c r="J18" s="927" t="s">
        <v>215</v>
      </c>
      <c r="K18" s="927" t="s">
        <v>90</v>
      </c>
      <c r="L18" s="928">
        <v>0</v>
      </c>
      <c r="M18" s="929">
        <f t="shared" si="0"/>
        <v>0.33819444444444441</v>
      </c>
    </row>
    <row r="19" spans="1:13" ht="15.75" customHeight="1" x14ac:dyDescent="0.2">
      <c r="A19" s="722"/>
      <c r="B19" s="1325" t="s">
        <v>508</v>
      </c>
      <c r="C19" s="571"/>
      <c r="E19" s="930"/>
      <c r="F19" s="930"/>
      <c r="G19" s="941">
        <v>6</v>
      </c>
      <c r="H19" s="934" t="s">
        <v>66</v>
      </c>
      <c r="I19" s="934" t="s">
        <v>376</v>
      </c>
      <c r="J19" s="934" t="s">
        <v>215</v>
      </c>
      <c r="K19" s="934" t="s">
        <v>90</v>
      </c>
      <c r="L19" s="935">
        <v>1</v>
      </c>
      <c r="M19" s="936">
        <f t="shared" si="0"/>
        <v>0.33819444444444441</v>
      </c>
    </row>
    <row r="20" spans="1:13" ht="15.75" customHeight="1" x14ac:dyDescent="0.2">
      <c r="A20" s="57"/>
      <c r="B20" s="840" t="s">
        <v>509</v>
      </c>
      <c r="C20" s="58"/>
      <c r="E20" s="924"/>
      <c r="F20" s="924"/>
      <c r="G20" s="940">
        <v>7</v>
      </c>
      <c r="H20" s="927" t="s">
        <v>66</v>
      </c>
      <c r="I20" s="927" t="s">
        <v>377</v>
      </c>
      <c r="J20" s="927" t="s">
        <v>215</v>
      </c>
      <c r="K20" s="927"/>
      <c r="L20" s="928">
        <v>30</v>
      </c>
      <c r="M20" s="929">
        <f t="shared" si="0"/>
        <v>0.33888888888888885</v>
      </c>
    </row>
    <row r="21" spans="1:13" ht="15.75" customHeight="1" x14ac:dyDescent="0.2">
      <c r="A21" s="722"/>
      <c r="B21" s="1326" t="s">
        <v>303</v>
      </c>
      <c r="C21" s="571"/>
      <c r="E21" s="930"/>
      <c r="F21" s="930"/>
      <c r="G21" s="941">
        <v>8</v>
      </c>
      <c r="H21" s="934" t="s">
        <v>66</v>
      </c>
      <c r="I21" s="934" t="s">
        <v>377</v>
      </c>
      <c r="J21" s="934" t="s">
        <v>6</v>
      </c>
      <c r="K21" s="934"/>
      <c r="L21" s="935">
        <v>60</v>
      </c>
      <c r="M21" s="936">
        <f t="shared" si="0"/>
        <v>0.35972222222222217</v>
      </c>
    </row>
    <row r="22" spans="1:13" ht="15.75" customHeight="1" x14ac:dyDescent="0.25">
      <c r="A22" s="57"/>
      <c r="B22" s="1327" t="s">
        <v>342</v>
      </c>
      <c r="C22" s="571"/>
      <c r="E22" s="924"/>
      <c r="F22" s="924"/>
      <c r="G22" s="948">
        <v>11</v>
      </c>
      <c r="H22" s="949" t="s">
        <v>0</v>
      </c>
      <c r="I22" s="942" t="s">
        <v>218</v>
      </c>
      <c r="J22" s="949" t="s">
        <v>215</v>
      </c>
      <c r="K22" s="927" t="s">
        <v>90</v>
      </c>
      <c r="L22" s="950"/>
      <c r="M22" s="929">
        <f t="shared" si="0"/>
        <v>0.40138888888888885</v>
      </c>
    </row>
    <row r="23" spans="1:13" ht="15.75" customHeight="1" x14ac:dyDescent="0.25">
      <c r="A23" s="57"/>
      <c r="B23" s="1328" t="s">
        <v>360</v>
      </c>
      <c r="C23" s="571"/>
      <c r="E23" s="924"/>
      <c r="F23" s="924"/>
      <c r="G23" s="948"/>
      <c r="H23" s="949"/>
      <c r="I23" s="942"/>
      <c r="J23" s="949"/>
      <c r="K23" s="949"/>
      <c r="L23" s="950"/>
      <c r="M23" s="951"/>
    </row>
    <row r="24" spans="1:13" ht="15.75" customHeight="1" x14ac:dyDescent="0.2">
      <c r="A24" s="57"/>
      <c r="B24" s="1329" t="s">
        <v>359</v>
      </c>
      <c r="C24" s="571"/>
      <c r="E24" s="943"/>
      <c r="F24" s="943"/>
      <c r="G24" s="943"/>
      <c r="H24" s="943"/>
      <c r="I24" s="943"/>
      <c r="J24" s="943"/>
      <c r="K24" s="943"/>
      <c r="L24" s="944"/>
      <c r="M24" s="945"/>
    </row>
    <row r="25" spans="1:13" ht="15.75" customHeight="1" x14ac:dyDescent="0.2">
      <c r="A25" s="57"/>
      <c r="B25" s="1330" t="s">
        <v>427</v>
      </c>
      <c r="C25" s="571"/>
      <c r="E25" s="946"/>
      <c r="F25" s="946"/>
      <c r="G25" s="946"/>
      <c r="H25" s="946"/>
      <c r="I25" s="946"/>
      <c r="J25" s="946"/>
      <c r="K25" s="946"/>
      <c r="L25" s="946"/>
      <c r="M25" s="947"/>
    </row>
    <row r="26" spans="1:13" ht="15.75" customHeight="1" x14ac:dyDescent="0.25">
      <c r="A26" s="57"/>
      <c r="B26" s="1331" t="s">
        <v>428</v>
      </c>
      <c r="C26" s="571"/>
      <c r="E26" s="832"/>
      <c r="F26" s="832"/>
      <c r="G26" s="832"/>
      <c r="H26" s="832"/>
      <c r="I26" s="832"/>
      <c r="J26" s="832"/>
      <c r="K26" s="832"/>
      <c r="L26" s="832"/>
      <c r="M26" s="832"/>
    </row>
    <row r="27" spans="1:13" ht="15.75" customHeight="1" x14ac:dyDescent="0.2">
      <c r="A27" s="57"/>
      <c r="B27" s="1332" t="s">
        <v>38</v>
      </c>
      <c r="C27" s="571"/>
      <c r="E27" s="832"/>
      <c r="F27" s="832"/>
      <c r="G27" s="832"/>
      <c r="H27" s="832"/>
      <c r="I27" s="832"/>
      <c r="J27" s="832"/>
      <c r="K27" s="832"/>
      <c r="L27" s="832"/>
      <c r="M27" s="832"/>
    </row>
    <row r="28" spans="1:13" ht="15.75" customHeight="1" x14ac:dyDescent="0.2">
      <c r="A28" s="57"/>
      <c r="B28" s="1333" t="s">
        <v>32</v>
      </c>
      <c r="C28" s="571"/>
      <c r="E28" s="832"/>
      <c r="F28" s="832"/>
      <c r="G28" s="832"/>
      <c r="H28" s="832"/>
      <c r="I28" s="832"/>
      <c r="J28" s="832"/>
      <c r="K28" s="832"/>
      <c r="L28" s="832"/>
      <c r="M28" s="832"/>
    </row>
    <row r="29" spans="1:13" ht="15.75" customHeight="1" x14ac:dyDescent="0.2">
      <c r="A29" s="57"/>
      <c r="B29" s="59"/>
      <c r="C29" s="58"/>
      <c r="E29" s="903"/>
      <c r="F29" s="903"/>
      <c r="G29" s="903"/>
      <c r="H29" s="903"/>
      <c r="I29" s="903"/>
      <c r="J29" s="903"/>
      <c r="K29" s="903"/>
      <c r="L29" s="903"/>
      <c r="M29" s="903"/>
    </row>
    <row r="30" spans="1:13" ht="15.75" customHeight="1" x14ac:dyDescent="0.2">
      <c r="A30" s="57"/>
      <c r="B30" s="59"/>
      <c r="C30" s="58"/>
      <c r="E30" s="903"/>
      <c r="F30" s="903"/>
      <c r="G30" s="903"/>
      <c r="H30" s="903"/>
      <c r="I30" s="903"/>
      <c r="J30" s="903"/>
      <c r="K30" s="903"/>
      <c r="L30" s="903"/>
      <c r="M30" s="903"/>
    </row>
    <row r="31" spans="1:13" ht="15.75" customHeight="1" x14ac:dyDescent="0.2">
      <c r="A31" s="57"/>
      <c r="B31" s="839" t="s">
        <v>510</v>
      </c>
      <c r="C31" s="58"/>
      <c r="E31" s="903"/>
      <c r="F31" s="903"/>
      <c r="G31" s="903"/>
      <c r="H31" s="903"/>
      <c r="I31" s="903"/>
      <c r="J31" s="903"/>
      <c r="K31" s="903"/>
      <c r="L31" s="903"/>
      <c r="M31" s="903"/>
    </row>
    <row r="32" spans="1:13" ht="15.75" customHeight="1" x14ac:dyDescent="0.2">
      <c r="A32" s="57"/>
      <c r="B32" s="840" t="s">
        <v>511</v>
      </c>
      <c r="C32" s="58"/>
      <c r="E32" s="903"/>
      <c r="F32" s="903"/>
      <c r="G32" s="903"/>
      <c r="H32" s="903"/>
      <c r="I32" s="903"/>
      <c r="J32" s="903"/>
      <c r="K32" s="903"/>
      <c r="L32" s="903"/>
      <c r="M32" s="903"/>
    </row>
    <row r="33" spans="1:13" ht="15.75" customHeight="1" x14ac:dyDescent="0.2">
      <c r="A33" s="722"/>
      <c r="B33" s="1098" t="s">
        <v>512</v>
      </c>
      <c r="C33" s="571"/>
      <c r="E33" s="764"/>
      <c r="F33" s="494"/>
      <c r="G33" s="764"/>
      <c r="H33" s="467"/>
      <c r="I33" s="432"/>
      <c r="J33" s="467"/>
      <c r="K33" s="432"/>
      <c r="L33" s="764"/>
      <c r="M33" s="765"/>
    </row>
    <row r="34" spans="1:13" ht="15.75" customHeight="1" x14ac:dyDescent="0.2">
      <c r="A34" s="57"/>
      <c r="B34" s="1097" t="s">
        <v>513</v>
      </c>
      <c r="C34" s="58"/>
      <c r="E34" s="763"/>
      <c r="F34" s="763"/>
      <c r="G34" s="466"/>
      <c r="H34" s="466"/>
      <c r="I34" s="778"/>
      <c r="J34" s="466"/>
      <c r="K34" s="778"/>
      <c r="L34" s="763"/>
      <c r="M34" s="468"/>
    </row>
    <row r="35" spans="1:13" ht="15.75" customHeight="1" x14ac:dyDescent="0.2">
      <c r="A35" s="57"/>
      <c r="B35" s="59"/>
      <c r="C35" s="571"/>
      <c r="E35" s="764"/>
      <c r="F35" s="494"/>
      <c r="G35" s="764"/>
      <c r="H35" s="467"/>
      <c r="I35" s="432"/>
      <c r="J35" s="467"/>
      <c r="K35" s="432"/>
      <c r="L35" s="764"/>
      <c r="M35" s="765"/>
    </row>
    <row r="36" spans="1:13" ht="15.75" customHeight="1" x14ac:dyDescent="0.2">
      <c r="A36" s="57"/>
      <c r="B36" s="59"/>
      <c r="C36" s="571"/>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64" t="s">
        <v>640</v>
      </c>
      <c r="C38" s="59"/>
    </row>
    <row r="39" spans="1:13" ht="15.75" customHeight="1" x14ac:dyDescent="0.2">
      <c r="A39" s="59"/>
      <c r="B39" s="1365"/>
      <c r="C39" s="59"/>
    </row>
    <row r="40" spans="1:13" ht="15.75" customHeight="1" x14ac:dyDescent="0.2">
      <c r="A40" s="59"/>
      <c r="B40" s="1151" t="s">
        <v>620</v>
      </c>
      <c r="C40" s="59"/>
    </row>
    <row r="41" spans="1:13" ht="15.75" customHeight="1" x14ac:dyDescent="0.2">
      <c r="A41" s="57"/>
      <c r="B41" s="843" t="s">
        <v>447</v>
      </c>
      <c r="C41" s="58"/>
    </row>
    <row r="42" spans="1:13" ht="15.75" customHeight="1" thickBot="1" x14ac:dyDescent="0.25">
      <c r="A42" s="57"/>
      <c r="B42" s="59"/>
      <c r="C42" s="58"/>
    </row>
    <row r="43" spans="1:13" ht="15.75" customHeight="1" x14ac:dyDescent="0.2">
      <c r="A43" s="57"/>
      <c r="B43" s="703" t="s">
        <v>365</v>
      </c>
      <c r="C43" s="580"/>
    </row>
    <row r="44" spans="1:13" ht="15.75" customHeight="1" x14ac:dyDescent="0.2">
      <c r="A44" s="57"/>
      <c r="B44" s="704" t="s">
        <v>315</v>
      </c>
      <c r="C44" s="580"/>
    </row>
    <row r="45" spans="1:13" ht="15.75" customHeight="1" x14ac:dyDescent="0.2">
      <c r="A45" s="57"/>
      <c r="B45" s="581" t="s">
        <v>293</v>
      </c>
      <c r="C45" s="580"/>
    </row>
    <row r="46" spans="1:13" ht="15.75" customHeight="1" x14ac:dyDescent="0.2">
      <c r="A46" s="57"/>
      <c r="B46" s="582" t="s">
        <v>143</v>
      </c>
      <c r="C46" s="580"/>
    </row>
    <row r="47" spans="1:13" ht="15.75" customHeight="1" x14ac:dyDescent="0.2">
      <c r="A47" s="57"/>
      <c r="B47" s="583" t="s">
        <v>144</v>
      </c>
      <c r="C47" s="580"/>
    </row>
    <row r="48" spans="1: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8"/>
      <c r="B1" s="1149" t="s">
        <v>639</v>
      </c>
      <c r="C1" s="1150"/>
    </row>
    <row r="2" spans="1:14" ht="18.75" customHeight="1" thickBot="1" x14ac:dyDescent="0.25">
      <c r="A2" s="722"/>
      <c r="B2" s="1173"/>
      <c r="C2" s="58"/>
      <c r="E2" s="1657" t="s">
        <v>366</v>
      </c>
      <c r="F2" s="1658"/>
      <c r="G2" s="1658"/>
      <c r="H2" s="1658"/>
      <c r="I2" s="1658"/>
      <c r="J2" s="1658"/>
      <c r="K2" s="1658"/>
      <c r="L2" s="1658"/>
      <c r="M2" s="1658"/>
      <c r="N2" s="1658"/>
    </row>
    <row r="3" spans="1:14" ht="18.75" customHeight="1" thickBot="1" x14ac:dyDescent="0.25">
      <c r="A3" s="722"/>
      <c r="B3" s="391" t="s">
        <v>87</v>
      </c>
      <c r="C3" s="58"/>
      <c r="E3" s="1659" t="s">
        <v>367</v>
      </c>
      <c r="F3" s="1660"/>
      <c r="G3" s="1660"/>
      <c r="H3" s="1660"/>
      <c r="I3" s="1660"/>
      <c r="J3" s="1660"/>
      <c r="K3" s="1660"/>
      <c r="L3" s="1660"/>
      <c r="M3" s="1660"/>
      <c r="N3" s="1660"/>
    </row>
    <row r="4" spans="1:14" ht="19.5" customHeight="1" x14ac:dyDescent="0.2">
      <c r="A4" s="722"/>
      <c r="B4" s="1359" t="str">
        <f>Title!$B$4</f>
        <v>R4</v>
      </c>
      <c r="C4" s="58"/>
      <c r="E4" s="1663" t="s">
        <v>74</v>
      </c>
      <c r="F4" s="1658"/>
      <c r="G4" s="1658"/>
      <c r="H4" s="1658"/>
      <c r="I4" s="1658"/>
      <c r="J4" s="1658"/>
      <c r="K4" s="1658"/>
      <c r="L4" s="1658"/>
      <c r="M4" s="1658"/>
      <c r="N4" s="1658"/>
    </row>
    <row r="5" spans="1:14" ht="15.75" x14ac:dyDescent="0.25">
      <c r="A5" s="722"/>
      <c r="B5" s="1360"/>
      <c r="C5" s="58"/>
      <c r="E5" s="745"/>
      <c r="F5" s="397" t="s">
        <v>6</v>
      </c>
      <c r="G5" s="1661" t="s">
        <v>41</v>
      </c>
      <c r="H5" s="1662"/>
      <c r="I5" s="1662"/>
      <c r="J5" s="1662"/>
      <c r="K5" s="1662"/>
      <c r="L5" s="1662"/>
      <c r="M5" s="1662"/>
      <c r="N5" s="1662"/>
    </row>
    <row r="6" spans="1:14" ht="16.5" thickBot="1" x14ac:dyDescent="0.3">
      <c r="A6" s="722"/>
      <c r="B6" s="1361"/>
      <c r="C6" s="58"/>
      <c r="E6" s="564"/>
      <c r="F6" s="397" t="s">
        <v>6</v>
      </c>
      <c r="G6" s="1661" t="s">
        <v>463</v>
      </c>
      <c r="H6" s="1662"/>
      <c r="I6" s="1662"/>
      <c r="J6" s="1662"/>
      <c r="K6" s="1662"/>
      <c r="L6" s="1662"/>
      <c r="M6" s="1662"/>
      <c r="N6" s="1662"/>
    </row>
    <row r="7" spans="1:14" ht="16.5" thickBot="1" x14ac:dyDescent="0.3">
      <c r="A7" s="722"/>
      <c r="B7" s="59"/>
      <c r="C7" s="636"/>
      <c r="E7" s="564"/>
      <c r="F7" s="397" t="s">
        <v>6</v>
      </c>
      <c r="G7" s="1661" t="s">
        <v>645</v>
      </c>
      <c r="H7" s="1662"/>
      <c r="I7" s="1662"/>
      <c r="J7" s="1662"/>
      <c r="K7" s="1662"/>
      <c r="L7" s="1662"/>
      <c r="M7" s="1662"/>
      <c r="N7" s="1662"/>
    </row>
    <row r="8" spans="1:14" ht="15.75" x14ac:dyDescent="0.25">
      <c r="A8" s="722"/>
      <c r="B8" s="570" t="s">
        <v>142</v>
      </c>
      <c r="C8" s="571"/>
      <c r="E8" s="564"/>
      <c r="F8" s="397" t="s">
        <v>6</v>
      </c>
      <c r="G8" s="1661" t="s">
        <v>646</v>
      </c>
      <c r="H8" s="1662"/>
      <c r="I8" s="1662"/>
      <c r="J8" s="1662"/>
      <c r="K8" s="1662"/>
      <c r="L8" s="1662"/>
      <c r="M8" s="1662"/>
      <c r="N8" s="1662"/>
    </row>
    <row r="9" spans="1:14" ht="15.75" x14ac:dyDescent="0.25">
      <c r="A9" s="722"/>
      <c r="B9" s="836" t="s">
        <v>171</v>
      </c>
      <c r="C9" s="571"/>
      <c r="E9" s="564"/>
      <c r="F9" s="397" t="s">
        <v>6</v>
      </c>
      <c r="G9" s="1661" t="s">
        <v>464</v>
      </c>
      <c r="H9" s="1662"/>
      <c r="I9" s="1662"/>
      <c r="J9" s="1662"/>
      <c r="K9" s="1662"/>
      <c r="L9" s="1662"/>
      <c r="M9" s="1662"/>
      <c r="N9" s="1662"/>
    </row>
    <row r="10" spans="1:14" ht="20.25" x14ac:dyDescent="0.25">
      <c r="A10" s="722"/>
      <c r="B10" s="837"/>
      <c r="C10" s="838"/>
      <c r="E10" s="769"/>
      <c r="F10" s="1664" t="s">
        <v>647</v>
      </c>
      <c r="G10" s="1664"/>
      <c r="H10" s="1664"/>
      <c r="I10" s="1664"/>
      <c r="J10" s="1664"/>
      <c r="K10" s="1664"/>
      <c r="L10" s="1664"/>
      <c r="M10" s="1664"/>
      <c r="N10" s="1664"/>
    </row>
    <row r="11" spans="1:14" ht="20.25" x14ac:dyDescent="0.2">
      <c r="A11" s="722"/>
      <c r="B11" s="839" t="s">
        <v>506</v>
      </c>
      <c r="C11" s="571"/>
      <c r="E11" s="151"/>
      <c r="F11" s="1019"/>
      <c r="G11" s="1019"/>
      <c r="H11" s="1019"/>
      <c r="I11" s="1019"/>
      <c r="J11" s="1019"/>
      <c r="K11" s="1019"/>
      <c r="L11" s="809"/>
      <c r="M11" s="153" t="s">
        <v>283</v>
      </c>
      <c r="N11" s="154" t="s">
        <v>126</v>
      </c>
    </row>
    <row r="12" spans="1:14" ht="20.25" x14ac:dyDescent="0.2">
      <c r="A12" s="57"/>
      <c r="B12" s="840" t="s">
        <v>507</v>
      </c>
      <c r="C12" s="58"/>
      <c r="E12" s="787"/>
      <c r="F12" s="776"/>
      <c r="G12" s="1152">
        <v>1</v>
      </c>
      <c r="H12" s="1022"/>
      <c r="I12" s="1022" t="s">
        <v>465</v>
      </c>
      <c r="J12" s="779" t="s">
        <v>215</v>
      </c>
      <c r="K12" s="1021" t="s">
        <v>1</v>
      </c>
      <c r="L12" s="157"/>
      <c r="M12" s="158">
        <v>0.33333333333333331</v>
      </c>
      <c r="N12" s="159">
        <v>5</v>
      </c>
    </row>
    <row r="13" spans="1:14" ht="38.25" x14ac:dyDescent="0.2">
      <c r="A13" s="722"/>
      <c r="B13" s="841" t="s">
        <v>197</v>
      </c>
      <c r="C13" s="571"/>
      <c r="E13" s="151"/>
      <c r="F13" s="770"/>
      <c r="G13" s="773">
        <f t="shared" ref="G13:G15" si="0">G12+1</f>
        <v>2</v>
      </c>
      <c r="H13" s="897" t="s">
        <v>66</v>
      </c>
      <c r="I13" s="161" t="s">
        <v>466</v>
      </c>
      <c r="J13" s="773" t="s">
        <v>215</v>
      </c>
      <c r="K13" s="897" t="s">
        <v>1</v>
      </c>
      <c r="L13" s="809"/>
      <c r="M13" s="162">
        <f t="shared" ref="M13:M19" si="1">M12+TIME(0,N12,0)</f>
        <v>0.33680555555555552</v>
      </c>
      <c r="N13" s="163">
        <v>5</v>
      </c>
    </row>
    <row r="14" spans="1:14" ht="15.75" x14ac:dyDescent="0.2">
      <c r="A14" s="57"/>
      <c r="B14" s="842" t="s">
        <v>307</v>
      </c>
      <c r="C14" s="571"/>
      <c r="E14" s="1022"/>
      <c r="F14" s="1022"/>
      <c r="G14" s="730">
        <f t="shared" si="0"/>
        <v>3</v>
      </c>
      <c r="H14" s="173" t="s">
        <v>66</v>
      </c>
      <c r="I14" s="173" t="s">
        <v>648</v>
      </c>
      <c r="J14" s="730" t="s">
        <v>215</v>
      </c>
      <c r="K14" s="9" t="s">
        <v>4</v>
      </c>
      <c r="L14" s="173"/>
      <c r="M14" s="164">
        <f t="shared" si="1"/>
        <v>0.34027777777777773</v>
      </c>
      <c r="N14" s="1153">
        <v>5</v>
      </c>
    </row>
    <row r="15" spans="1:14" ht="15.75" x14ac:dyDescent="0.2">
      <c r="A15" s="57"/>
      <c r="B15" s="577" t="s">
        <v>343</v>
      </c>
      <c r="C15" s="571"/>
      <c r="E15" s="1154"/>
      <c r="F15" s="1154"/>
      <c r="G15" s="773">
        <f t="shared" si="0"/>
        <v>4</v>
      </c>
      <c r="H15" s="1155" t="s">
        <v>66</v>
      </c>
      <c r="I15" s="1154" t="s">
        <v>649</v>
      </c>
      <c r="J15" s="1156" t="s">
        <v>6</v>
      </c>
      <c r="K15" s="1155" t="s">
        <v>4</v>
      </c>
      <c r="L15" s="1155"/>
      <c r="M15" s="1118">
        <f t="shared" si="1"/>
        <v>0.34374999999999994</v>
      </c>
      <c r="N15" s="1157">
        <v>10</v>
      </c>
    </row>
    <row r="16" spans="1:14" ht="23.25" customHeight="1" x14ac:dyDescent="0.2">
      <c r="A16" s="57"/>
      <c r="B16" s="578" t="s">
        <v>425</v>
      </c>
      <c r="C16" s="579"/>
      <c r="E16" s="445"/>
      <c r="F16" s="445"/>
      <c r="G16" s="730">
        <f>G15+1</f>
        <v>5</v>
      </c>
      <c r="H16" s="9" t="s">
        <v>66</v>
      </c>
      <c r="I16" s="9" t="s">
        <v>650</v>
      </c>
      <c r="J16" s="730" t="s">
        <v>215</v>
      </c>
      <c r="K16" s="9" t="s">
        <v>4</v>
      </c>
      <c r="L16" s="9"/>
      <c r="M16" s="164">
        <f t="shared" si="1"/>
        <v>0.35069444444444436</v>
      </c>
      <c r="N16" s="1153">
        <v>30</v>
      </c>
    </row>
    <row r="17" spans="1:14" x14ac:dyDescent="0.2">
      <c r="A17" s="57"/>
      <c r="B17" s="59"/>
      <c r="C17" s="520"/>
      <c r="E17" s="1158"/>
      <c r="F17" s="1159"/>
      <c r="G17" s="1160">
        <f>G16+1</f>
        <v>6</v>
      </c>
      <c r="H17" s="1155" t="s">
        <v>66</v>
      </c>
      <c r="I17" s="1161" t="s">
        <v>651</v>
      </c>
      <c r="J17" s="1156" t="s">
        <v>215</v>
      </c>
      <c r="K17" s="1155" t="s">
        <v>4</v>
      </c>
      <c r="L17" s="1155"/>
      <c r="M17" s="1118">
        <f t="shared" si="1"/>
        <v>0.37152777777777768</v>
      </c>
      <c r="N17" s="1157">
        <v>40</v>
      </c>
    </row>
    <row r="18" spans="1:14" x14ac:dyDescent="0.2">
      <c r="A18" s="57"/>
      <c r="B18" s="59"/>
      <c r="C18" s="58"/>
      <c r="E18" s="9"/>
      <c r="F18" s="9"/>
      <c r="G18" s="730">
        <f>G17+1</f>
        <v>7</v>
      </c>
      <c r="H18" s="506" t="s">
        <v>66</v>
      </c>
      <c r="I18" s="506" t="s">
        <v>652</v>
      </c>
      <c r="J18" s="1162" t="s">
        <v>6</v>
      </c>
      <c r="K18" s="506" t="s">
        <v>4</v>
      </c>
      <c r="L18" s="506"/>
      <c r="M18" s="164">
        <f t="shared" si="1"/>
        <v>0.39930555555555547</v>
      </c>
      <c r="N18" s="1153">
        <v>20</v>
      </c>
    </row>
    <row r="19" spans="1:14" ht="15.75" x14ac:dyDescent="0.2">
      <c r="A19" s="722"/>
      <c r="B19" s="1325" t="s">
        <v>508</v>
      </c>
      <c r="C19" s="571"/>
      <c r="E19" s="1158"/>
      <c r="F19" s="1158"/>
      <c r="G19" s="1160">
        <f>G18+1</f>
        <v>8</v>
      </c>
      <c r="H19" s="1159" t="s">
        <v>66</v>
      </c>
      <c r="I19" s="1159" t="s">
        <v>653</v>
      </c>
      <c r="J19" s="1163" t="s">
        <v>6</v>
      </c>
      <c r="K19" s="1159" t="s">
        <v>4</v>
      </c>
      <c r="L19" s="1159"/>
      <c r="M19" s="1118">
        <f t="shared" si="1"/>
        <v>0.41319444444444436</v>
      </c>
      <c r="N19" s="1157">
        <v>5</v>
      </c>
    </row>
    <row r="20" spans="1:14" ht="15.75" x14ac:dyDescent="0.2">
      <c r="A20" s="57"/>
      <c r="B20" s="840" t="s">
        <v>509</v>
      </c>
      <c r="C20" s="58"/>
      <c r="E20" s="157"/>
      <c r="F20" s="157"/>
      <c r="G20" s="730">
        <f>G19+1</f>
        <v>9</v>
      </c>
      <c r="H20" s="9" t="s">
        <v>2</v>
      </c>
      <c r="I20" s="9" t="s">
        <v>379</v>
      </c>
      <c r="J20" s="730" t="s">
        <v>215</v>
      </c>
      <c r="K20" s="9" t="s">
        <v>1</v>
      </c>
      <c r="L20" s="9"/>
      <c r="M20" s="164">
        <v>0.41666666666666669</v>
      </c>
      <c r="N20" s="1153">
        <v>0</v>
      </c>
    </row>
    <row r="21" spans="1:14" ht="20.25" x14ac:dyDescent="0.25">
      <c r="A21" s="722"/>
      <c r="B21" s="1326" t="s">
        <v>303</v>
      </c>
      <c r="C21" s="571"/>
      <c r="E21" s="769"/>
      <c r="F21" s="1664" t="s">
        <v>654</v>
      </c>
      <c r="G21" s="1664"/>
      <c r="H21" s="1664"/>
      <c r="I21" s="1664"/>
      <c r="J21" s="1664"/>
      <c r="K21" s="1664"/>
      <c r="L21" s="1664"/>
      <c r="M21" s="1664"/>
      <c r="N21" s="1664"/>
    </row>
    <row r="22" spans="1:14" ht="20.25" x14ac:dyDescent="0.25">
      <c r="A22" s="57"/>
      <c r="B22" s="1327" t="s">
        <v>342</v>
      </c>
      <c r="C22" s="571"/>
      <c r="E22" s="151"/>
      <c r="F22" s="1019"/>
      <c r="G22" s="1019"/>
      <c r="H22" s="1019"/>
      <c r="I22" s="1019" t="s">
        <v>655</v>
      </c>
      <c r="J22" s="1019"/>
      <c r="K22" s="1019"/>
      <c r="L22" s="809"/>
      <c r="M22" s="153" t="s">
        <v>283</v>
      </c>
      <c r="N22" s="154" t="s">
        <v>126</v>
      </c>
    </row>
    <row r="23" spans="1:14" ht="20.25" x14ac:dyDescent="0.25">
      <c r="A23" s="57"/>
      <c r="B23" s="1328" t="s">
        <v>360</v>
      </c>
      <c r="C23" s="571"/>
      <c r="E23" s="787"/>
      <c r="F23" s="776"/>
      <c r="G23" s="1152">
        <v>1</v>
      </c>
      <c r="H23" s="1022"/>
      <c r="I23" s="1022" t="s">
        <v>465</v>
      </c>
      <c r="J23" s="779" t="s">
        <v>215</v>
      </c>
      <c r="K23" s="1021" t="s">
        <v>1</v>
      </c>
      <c r="L23" s="157"/>
      <c r="M23" s="158">
        <v>0.33333333333333331</v>
      </c>
      <c r="N23" s="159">
        <v>5</v>
      </c>
    </row>
    <row r="24" spans="1:14" ht="20.25" x14ac:dyDescent="0.2">
      <c r="A24" s="57"/>
      <c r="B24" s="1329" t="s">
        <v>359</v>
      </c>
      <c r="C24" s="571"/>
      <c r="E24" s="151"/>
      <c r="F24" s="770"/>
      <c r="G24" s="773">
        <f>G23+1</f>
        <v>2</v>
      </c>
      <c r="H24" s="897" t="s">
        <v>66</v>
      </c>
      <c r="I24" s="161" t="s">
        <v>656</v>
      </c>
      <c r="J24" s="773" t="s">
        <v>215</v>
      </c>
      <c r="K24" s="897" t="s">
        <v>4</v>
      </c>
      <c r="L24" s="809"/>
      <c r="M24" s="162">
        <f>M23+TIME(0,N23,0)</f>
        <v>0.33680555555555552</v>
      </c>
      <c r="N24" s="163">
        <v>15</v>
      </c>
    </row>
    <row r="25" spans="1:14" ht="15.75" x14ac:dyDescent="0.2">
      <c r="A25" s="57"/>
      <c r="B25" s="1330" t="s">
        <v>427</v>
      </c>
      <c r="C25" s="571"/>
      <c r="E25" s="1022"/>
      <c r="F25" s="1022"/>
      <c r="G25" s="730">
        <f>G24+1</f>
        <v>3</v>
      </c>
      <c r="H25" s="1022" t="s">
        <v>66</v>
      </c>
      <c r="I25" s="1022" t="s">
        <v>657</v>
      </c>
      <c r="J25" s="1152" t="s">
        <v>6</v>
      </c>
      <c r="K25" s="1022" t="s">
        <v>4</v>
      </c>
      <c r="L25" s="1022"/>
      <c r="M25" s="164">
        <f>M24+TIME(0,N24,0)</f>
        <v>0.34722222222222221</v>
      </c>
      <c r="N25" s="159">
        <v>20</v>
      </c>
    </row>
    <row r="26" spans="1:14" ht="15.75" x14ac:dyDescent="0.25">
      <c r="A26" s="57"/>
      <c r="B26" s="1331" t="s">
        <v>428</v>
      </c>
      <c r="C26" s="571"/>
      <c r="E26" s="897"/>
      <c r="F26" s="897"/>
      <c r="G26" s="773">
        <f>G25+1</f>
        <v>4</v>
      </c>
      <c r="H26" s="897" t="s">
        <v>66</v>
      </c>
      <c r="I26" s="897" t="s">
        <v>658</v>
      </c>
      <c r="J26" s="773" t="s">
        <v>215</v>
      </c>
      <c r="K26" s="897" t="s">
        <v>4</v>
      </c>
      <c r="L26" s="897"/>
      <c r="M26" s="162">
        <f>M25+TIME(0,N25,0)</f>
        <v>0.3611111111111111</v>
      </c>
      <c r="N26" s="163">
        <v>60</v>
      </c>
    </row>
    <row r="27" spans="1:14" ht="15.75" x14ac:dyDescent="0.2">
      <c r="A27" s="57"/>
      <c r="B27" s="1332" t="s">
        <v>38</v>
      </c>
      <c r="C27" s="571"/>
      <c r="E27" s="1022"/>
      <c r="F27" s="1022"/>
      <c r="G27" s="730">
        <f>G26+1</f>
        <v>5</v>
      </c>
      <c r="H27" s="1022" t="s">
        <v>66</v>
      </c>
      <c r="I27" s="1164" t="s">
        <v>659</v>
      </c>
      <c r="J27" s="1152" t="s">
        <v>215</v>
      </c>
      <c r="K27" s="1022" t="s">
        <v>4</v>
      </c>
      <c r="L27" s="1022"/>
      <c r="M27" s="164">
        <f>M26+TIME(0,N26,0)</f>
        <v>0.40277777777777779</v>
      </c>
      <c r="N27" s="159">
        <v>10</v>
      </c>
    </row>
    <row r="28" spans="1:14" ht="18" x14ac:dyDescent="0.2">
      <c r="A28" s="57"/>
      <c r="B28" s="1333" t="s">
        <v>32</v>
      </c>
      <c r="C28" s="571"/>
      <c r="E28" s="897"/>
      <c r="F28" s="897"/>
      <c r="G28" s="773">
        <f>G27+1</f>
        <v>6</v>
      </c>
      <c r="H28" s="897" t="s">
        <v>2</v>
      </c>
      <c r="I28" s="897" t="s">
        <v>218</v>
      </c>
      <c r="J28" s="773" t="s">
        <v>215</v>
      </c>
      <c r="K28" s="897" t="s">
        <v>1</v>
      </c>
      <c r="L28" s="897"/>
      <c r="M28" s="162">
        <v>0.41666666666666669</v>
      </c>
      <c r="N28" s="163">
        <v>0</v>
      </c>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398"/>
      <c r="F33" s="398"/>
      <c r="G33" s="893"/>
      <c r="H33" s="893"/>
      <c r="I33" s="896" t="s">
        <v>368</v>
      </c>
      <c r="J33" s="896"/>
      <c r="K33" s="896"/>
      <c r="L33" s="398"/>
      <c r="M33" s="902"/>
      <c r="N33" s="809"/>
    </row>
    <row r="34" spans="1:14" ht="18" x14ac:dyDescent="0.2">
      <c r="A34" s="57"/>
      <c r="B34" s="1097" t="s">
        <v>513</v>
      </c>
      <c r="C34" s="58"/>
      <c r="E34" s="400"/>
      <c r="F34" s="400"/>
      <c r="G34" s="892"/>
      <c r="H34" s="892"/>
      <c r="I34" s="891" t="s">
        <v>369</v>
      </c>
      <c r="J34" s="892"/>
      <c r="K34" s="891"/>
      <c r="L34" s="400"/>
      <c r="M34" s="901"/>
      <c r="N34" s="1109"/>
    </row>
    <row r="35" spans="1:14" ht="15.75" x14ac:dyDescent="0.2">
      <c r="A35" s="57"/>
      <c r="B35" s="59"/>
      <c r="C35" s="571"/>
      <c r="E35" s="1109"/>
      <c r="F35" s="1109"/>
      <c r="G35" s="1109"/>
      <c r="H35" s="1109"/>
      <c r="I35" s="1109"/>
      <c r="J35" s="1109"/>
      <c r="K35" s="1109"/>
      <c r="L35" s="165"/>
      <c r="M35" s="900"/>
      <c r="N35" s="1109"/>
    </row>
    <row r="36" spans="1:14" ht="15.75"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64" t="s">
        <v>640</v>
      </c>
      <c r="C38" s="59"/>
      <c r="E38" s="1109"/>
      <c r="F38" s="1109"/>
      <c r="G38" s="1109"/>
      <c r="H38" s="1109"/>
      <c r="I38" s="1109"/>
      <c r="J38" s="1109"/>
      <c r="K38" s="1109"/>
      <c r="L38" s="1109"/>
      <c r="M38" s="1109"/>
      <c r="N38" s="1109"/>
    </row>
    <row r="39" spans="1:14" x14ac:dyDescent="0.2">
      <c r="A39" s="59"/>
      <c r="B39" s="1365"/>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c r="E43" s="1109"/>
      <c r="F43" s="1109"/>
      <c r="G43" s="1109"/>
      <c r="H43" s="1109"/>
      <c r="I43" s="1109"/>
      <c r="J43" s="1109"/>
      <c r="K43" s="1109"/>
      <c r="L43" s="1109"/>
      <c r="M43" s="1109"/>
      <c r="N43" s="1109"/>
    </row>
    <row r="44" spans="1:14" ht="15" x14ac:dyDescent="0.2">
      <c r="A44" s="57"/>
      <c r="B44" s="704" t="s">
        <v>315</v>
      </c>
      <c r="C44" s="580"/>
      <c r="E44" s="1109"/>
      <c r="F44" s="1109"/>
      <c r="G44" s="1109"/>
      <c r="H44" s="1109"/>
      <c r="I44" s="1109"/>
      <c r="J44" s="1109"/>
      <c r="K44" s="1109"/>
      <c r="L44" s="1109"/>
      <c r="M44" s="1109"/>
      <c r="N44" s="1109"/>
    </row>
    <row r="45" spans="1:14" ht="14.25" x14ac:dyDescent="0.2">
      <c r="A45" s="57"/>
      <c r="B45" s="581" t="s">
        <v>293</v>
      </c>
      <c r="C45" s="580"/>
      <c r="E45" s="1109"/>
      <c r="F45" s="1109"/>
      <c r="G45" s="1109"/>
      <c r="H45" s="1109"/>
      <c r="I45" s="1109"/>
      <c r="J45" s="1109"/>
      <c r="K45" s="1109"/>
      <c r="L45" s="1109"/>
      <c r="M45" s="1109"/>
      <c r="N45" s="1109"/>
    </row>
    <row r="46" spans="1:14" ht="14.25" x14ac:dyDescent="0.2">
      <c r="A46" s="57"/>
      <c r="B46" s="582" t="s">
        <v>143</v>
      </c>
      <c r="C46" s="580"/>
      <c r="E46" s="1109"/>
      <c r="F46" s="1109"/>
      <c r="G46" s="1109"/>
      <c r="H46" s="1109"/>
      <c r="I46" s="1109"/>
      <c r="J46" s="1109"/>
      <c r="K46" s="1109"/>
      <c r="L46" s="1109"/>
      <c r="M46" s="1109"/>
      <c r="N46" s="1109"/>
    </row>
    <row r="47" spans="1:14" ht="14.25" x14ac:dyDescent="0.2">
      <c r="A47" s="57"/>
      <c r="B47" s="583" t="s">
        <v>144</v>
      </c>
      <c r="C47" s="580"/>
      <c r="E47" s="1109"/>
      <c r="F47" s="1109"/>
      <c r="G47" s="1109"/>
      <c r="H47" s="1109"/>
      <c r="I47" s="1109"/>
      <c r="J47" s="1109"/>
      <c r="K47" s="1109"/>
      <c r="L47" s="1109"/>
      <c r="M47" s="1109"/>
      <c r="N47" s="1109"/>
    </row>
    <row r="48" spans="1:14" ht="14.25" x14ac:dyDescent="0.2">
      <c r="A48" s="57"/>
      <c r="B48" s="584" t="s">
        <v>141</v>
      </c>
      <c r="C48" s="580"/>
      <c r="E48" s="1109"/>
      <c r="F48" s="1109"/>
      <c r="G48" s="1109"/>
      <c r="H48" s="1109"/>
      <c r="I48" s="1109"/>
      <c r="J48" s="1109"/>
      <c r="K48" s="1109"/>
      <c r="L48" s="1109"/>
      <c r="M48" s="1109"/>
      <c r="N48" s="1109"/>
    </row>
    <row r="49" spans="1:14" ht="14.25" x14ac:dyDescent="0.2">
      <c r="A49" s="57"/>
      <c r="B49" s="585" t="s">
        <v>311</v>
      </c>
      <c r="C49" s="580"/>
      <c r="E49" s="1109"/>
      <c r="F49" s="1109"/>
      <c r="G49" s="1109"/>
      <c r="H49" s="1109"/>
      <c r="I49" s="1109"/>
      <c r="J49" s="1109"/>
      <c r="K49" s="1109"/>
      <c r="L49" s="1109"/>
      <c r="M49" s="1109"/>
      <c r="N49" s="1109"/>
    </row>
    <row r="50" spans="1:14" ht="14.25" x14ac:dyDescent="0.2">
      <c r="A50" s="57"/>
      <c r="B50" s="585" t="s">
        <v>312</v>
      </c>
      <c r="C50" s="580"/>
      <c r="E50" s="1109"/>
      <c r="F50" s="1109"/>
      <c r="G50" s="1109"/>
      <c r="H50" s="1109"/>
      <c r="I50" s="1109"/>
      <c r="J50" s="1109"/>
      <c r="K50" s="1109"/>
      <c r="L50" s="1109"/>
      <c r="M50" s="1109"/>
      <c r="N50" s="1109"/>
    </row>
    <row r="51" spans="1:14" ht="14.25" x14ac:dyDescent="0.2">
      <c r="A51" s="57"/>
      <c r="B51" s="585" t="s">
        <v>175</v>
      </c>
      <c r="C51" s="580"/>
    </row>
    <row r="52" spans="1:14" ht="14.25" x14ac:dyDescent="0.2">
      <c r="A52" s="57"/>
      <c r="B52" s="585" t="s">
        <v>317</v>
      </c>
      <c r="C52" s="580"/>
    </row>
    <row r="53" spans="1:14" ht="14.25" x14ac:dyDescent="0.2">
      <c r="A53" s="57"/>
      <c r="B53" s="585" t="s">
        <v>313</v>
      </c>
      <c r="C53" s="580"/>
    </row>
    <row r="54" spans="1:14" ht="14.25" x14ac:dyDescent="0.2">
      <c r="A54" s="57"/>
      <c r="B54" s="585" t="s">
        <v>174</v>
      </c>
      <c r="C54" s="580"/>
    </row>
    <row r="55" spans="1:14" ht="14.25" x14ac:dyDescent="0.2">
      <c r="A55" s="57"/>
      <c r="B55" s="585" t="s">
        <v>314</v>
      </c>
      <c r="C55" s="580"/>
    </row>
    <row r="56" spans="1:14" ht="14.25" x14ac:dyDescent="0.2">
      <c r="A56" s="57"/>
      <c r="B56" s="846" t="s">
        <v>145</v>
      </c>
      <c r="C56" s="580"/>
    </row>
    <row r="57" spans="1:14" x14ac:dyDescent="0.2">
      <c r="A57" s="57"/>
      <c r="B57" s="59"/>
      <c r="C57" s="58"/>
    </row>
    <row r="58" spans="1:14" ht="15.75" x14ac:dyDescent="0.2">
      <c r="A58" s="1148"/>
      <c r="B58" s="1149" t="s">
        <v>639</v>
      </c>
      <c r="C58" s="1150"/>
    </row>
    <row r="59" spans="1:14" x14ac:dyDescent="0.2">
      <c r="A59" s="1109"/>
      <c r="B59" s="1109"/>
      <c r="C59" s="1109"/>
    </row>
    <row r="60" spans="1:14" x14ac:dyDescent="0.2">
      <c r="A60" s="1109"/>
      <c r="B60" s="1109"/>
      <c r="C60" s="1109"/>
    </row>
    <row r="61" spans="1:14" x14ac:dyDescent="0.2">
      <c r="A61" s="1109"/>
      <c r="B61" s="1109"/>
      <c r="C61" s="1109"/>
    </row>
    <row r="62" spans="1:14" x14ac:dyDescent="0.2">
      <c r="A62" s="1109"/>
      <c r="B62" s="1109"/>
      <c r="C62" s="1109"/>
    </row>
    <row r="63" spans="1:14" x14ac:dyDescent="0.2">
      <c r="A63" s="1109"/>
      <c r="B63" s="1109"/>
      <c r="C63" s="1109"/>
    </row>
    <row r="64" spans="1:14"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12">
    <mergeCell ref="G9:N9"/>
    <mergeCell ref="F10:N10"/>
    <mergeCell ref="F21:N21"/>
    <mergeCell ref="B38:B39"/>
    <mergeCell ref="G7:N7"/>
    <mergeCell ref="G8:N8"/>
    <mergeCell ref="B4:B6"/>
    <mergeCell ref="E2:N2"/>
    <mergeCell ref="E3:N3"/>
    <mergeCell ref="G5:N5"/>
    <mergeCell ref="G6:N6"/>
    <mergeCell ref="E4:N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8"/>
      <c r="B1" s="1149" t="s">
        <v>639</v>
      </c>
      <c r="C1" s="1150"/>
      <c r="E1" s="526"/>
      <c r="F1" s="526"/>
      <c r="G1" s="526"/>
      <c r="H1" s="526"/>
      <c r="I1" s="526"/>
      <c r="J1" s="526"/>
      <c r="K1" s="526"/>
      <c r="L1" s="526"/>
      <c r="M1"/>
    </row>
    <row r="2" spans="1:14" ht="18" customHeight="1" thickBot="1" x14ac:dyDescent="0.25">
      <c r="A2" s="722"/>
      <c r="B2" s="1173"/>
      <c r="C2" s="58"/>
      <c r="E2" s="1665" t="s">
        <v>497</v>
      </c>
      <c r="F2" s="1665"/>
      <c r="G2" s="1665"/>
      <c r="H2" s="1665"/>
      <c r="I2" s="1665"/>
      <c r="J2" s="1665"/>
      <c r="K2" s="1665"/>
      <c r="L2" s="1665"/>
      <c r="M2"/>
    </row>
    <row r="3" spans="1:14" ht="18" customHeight="1" thickBot="1" x14ac:dyDescent="0.25">
      <c r="A3" s="722"/>
      <c r="B3" s="391" t="s">
        <v>87</v>
      </c>
      <c r="C3" s="58"/>
      <c r="E3" s="536"/>
      <c r="F3" s="1166"/>
      <c r="G3" s="1166"/>
      <c r="H3" s="1166"/>
      <c r="I3" s="1166"/>
      <c r="J3" s="1166"/>
      <c r="K3" s="1166"/>
      <c r="L3" s="1166"/>
      <c r="M3"/>
    </row>
    <row r="4" spans="1:14" ht="16.5" customHeight="1" x14ac:dyDescent="0.2">
      <c r="A4" s="722"/>
      <c r="B4" s="1359" t="str">
        <f>Title!$B$4</f>
        <v>R4</v>
      </c>
      <c r="C4" s="58"/>
      <c r="E4" s="1666" t="s">
        <v>530</v>
      </c>
      <c r="F4" s="1666"/>
      <c r="G4" s="1666"/>
      <c r="H4" s="1666"/>
      <c r="I4" s="1666"/>
      <c r="J4" s="1666"/>
      <c r="K4" s="1666"/>
      <c r="L4" s="1666"/>
      <c r="M4"/>
    </row>
    <row r="5" spans="1:14" x14ac:dyDescent="0.2">
      <c r="A5" s="722"/>
      <c r="B5" s="1360"/>
      <c r="C5" s="58"/>
      <c r="E5" s="1198"/>
      <c r="F5" s="1199" t="s">
        <v>6</v>
      </c>
      <c r="G5" s="1174" t="s">
        <v>24</v>
      </c>
      <c r="H5" s="1200"/>
      <c r="I5" s="1201"/>
      <c r="J5" s="1202"/>
      <c r="K5" s="1202"/>
      <c r="L5" s="1202"/>
      <c r="M5"/>
    </row>
    <row r="6" spans="1:14" ht="21" thickBot="1" x14ac:dyDescent="0.25">
      <c r="A6" s="722"/>
      <c r="B6" s="1361"/>
      <c r="C6" s="58"/>
      <c r="E6" s="1203"/>
      <c r="F6" s="1203"/>
      <c r="G6" s="1203"/>
      <c r="H6" s="1203"/>
      <c r="I6" s="1203"/>
      <c r="J6" s="1203"/>
      <c r="K6" s="1204"/>
      <c r="L6" s="1203"/>
      <c r="M6"/>
    </row>
    <row r="7" spans="1:14" ht="18.75" thickBot="1" x14ac:dyDescent="0.25">
      <c r="A7" s="722"/>
      <c r="B7" s="59"/>
      <c r="C7" s="636"/>
      <c r="E7" s="1646" t="s">
        <v>661</v>
      </c>
      <c r="F7" s="1647"/>
      <c r="G7" s="1647"/>
      <c r="H7" s="1647"/>
      <c r="I7" s="1647"/>
      <c r="J7" s="1647"/>
      <c r="K7" s="1647"/>
      <c r="L7" s="1647"/>
      <c r="M7"/>
    </row>
    <row r="8" spans="1:14" ht="18" x14ac:dyDescent="0.2">
      <c r="A8" s="722"/>
      <c r="B8" s="570" t="s">
        <v>142</v>
      </c>
      <c r="C8" s="571"/>
      <c r="E8" s="1172"/>
      <c r="F8" s="1170"/>
      <c r="G8" s="1186"/>
      <c r="H8" s="1186"/>
      <c r="I8" s="1186"/>
      <c r="J8" s="1186"/>
      <c r="K8" s="1186"/>
      <c r="L8" s="1186"/>
      <c r="M8"/>
    </row>
    <row r="9" spans="1:14" x14ac:dyDescent="0.2">
      <c r="A9" s="722"/>
      <c r="B9" s="836" t="s">
        <v>171</v>
      </c>
      <c r="C9" s="571"/>
      <c r="E9" s="1205"/>
      <c r="F9" s="1205"/>
      <c r="G9" s="1196">
        <v>1</v>
      </c>
      <c r="H9" s="1187" t="s">
        <v>0</v>
      </c>
      <c r="I9" s="1182" t="s">
        <v>80</v>
      </c>
      <c r="J9" s="1182" t="s">
        <v>215</v>
      </c>
      <c r="K9" s="1182" t="s">
        <v>1</v>
      </c>
      <c r="L9" s="1221">
        <v>1</v>
      </c>
      <c r="M9"/>
      <c r="N9" s="732"/>
    </row>
    <row r="10" spans="1:14" x14ac:dyDescent="0.2">
      <c r="A10" s="722"/>
      <c r="B10" s="837"/>
      <c r="C10" s="838"/>
      <c r="E10" s="1206"/>
      <c r="F10" s="1206"/>
      <c r="G10" s="1180">
        <v>2</v>
      </c>
      <c r="H10" s="1183" t="s">
        <v>0</v>
      </c>
      <c r="I10" s="1207" t="s">
        <v>399</v>
      </c>
      <c r="J10" s="1181" t="s">
        <v>215</v>
      </c>
      <c r="K10" s="1181" t="s">
        <v>1</v>
      </c>
      <c r="L10" s="1220">
        <v>1</v>
      </c>
      <c r="M10"/>
      <c r="N10" s="732"/>
    </row>
    <row r="11" spans="1:14" x14ac:dyDescent="0.2">
      <c r="A11" s="722"/>
      <c r="B11" s="839" t="s">
        <v>506</v>
      </c>
      <c r="C11" s="571"/>
      <c r="E11" s="1208"/>
      <c r="F11" s="1208"/>
      <c r="G11" s="1196">
        <v>3</v>
      </c>
      <c r="H11" s="1208" t="s">
        <v>0</v>
      </c>
      <c r="I11" s="1218" t="s">
        <v>408</v>
      </c>
      <c r="J11" s="1218" t="s">
        <v>6</v>
      </c>
      <c r="K11" s="1218" t="s">
        <v>1</v>
      </c>
      <c r="L11" s="1222">
        <v>0</v>
      </c>
      <c r="M11"/>
      <c r="N11" s="732"/>
    </row>
    <row r="12" spans="1:14" x14ac:dyDescent="0.2">
      <c r="A12" s="57"/>
      <c r="B12" s="840" t="s">
        <v>507</v>
      </c>
      <c r="C12" s="58"/>
      <c r="E12" s="1206"/>
      <c r="F12" s="1206"/>
      <c r="G12" s="1180">
        <v>4</v>
      </c>
      <c r="H12" s="1183" t="s">
        <v>51</v>
      </c>
      <c r="I12" s="1185" t="s">
        <v>25</v>
      </c>
      <c r="J12" s="1181" t="s">
        <v>215</v>
      </c>
      <c r="K12" s="1181" t="s">
        <v>1</v>
      </c>
      <c r="L12" s="1220">
        <v>5</v>
      </c>
      <c r="M12"/>
    </row>
    <row r="13" spans="1:14" x14ac:dyDescent="0.2">
      <c r="A13" s="722"/>
      <c r="B13" s="841" t="s">
        <v>197</v>
      </c>
      <c r="C13" s="571"/>
      <c r="E13" s="1208"/>
      <c r="F13" s="1208"/>
      <c r="G13" s="1209">
        <v>5</v>
      </c>
      <c r="H13" s="1193" t="s">
        <v>51</v>
      </c>
      <c r="I13" s="1195" t="s">
        <v>662</v>
      </c>
      <c r="J13" s="1194" t="s">
        <v>215</v>
      </c>
      <c r="K13" s="1194" t="s">
        <v>1</v>
      </c>
      <c r="L13" s="1219">
        <v>5</v>
      </c>
      <c r="M13"/>
    </row>
    <row r="14" spans="1:14" x14ac:dyDescent="0.2">
      <c r="A14" s="57"/>
      <c r="B14" s="842" t="s">
        <v>307</v>
      </c>
      <c r="C14" s="571"/>
      <c r="E14" s="1206"/>
      <c r="F14" s="1206"/>
      <c r="G14" s="1180">
        <v>6</v>
      </c>
      <c r="H14" s="1183" t="s">
        <v>2</v>
      </c>
      <c r="I14" s="1185" t="s">
        <v>409</v>
      </c>
      <c r="J14" s="1181" t="s">
        <v>215</v>
      </c>
      <c r="K14" s="1181" t="s">
        <v>4</v>
      </c>
      <c r="L14" s="1220">
        <v>5</v>
      </c>
      <c r="M14"/>
    </row>
    <row r="15" spans="1:14" x14ac:dyDescent="0.2">
      <c r="A15" s="57"/>
      <c r="B15" s="577" t="s">
        <v>343</v>
      </c>
      <c r="C15" s="571"/>
      <c r="E15" s="1208"/>
      <c r="F15" s="1208"/>
      <c r="G15" s="1209">
        <v>7</v>
      </c>
      <c r="H15" s="1192" t="s">
        <v>2</v>
      </c>
      <c r="I15" s="1195" t="s">
        <v>22</v>
      </c>
      <c r="J15" s="1194" t="s">
        <v>215</v>
      </c>
      <c r="K15" s="1194" t="s">
        <v>4</v>
      </c>
      <c r="L15" s="1219">
        <v>5</v>
      </c>
      <c r="M15"/>
    </row>
    <row r="16" spans="1:14" x14ac:dyDescent="0.2">
      <c r="A16" s="57"/>
      <c r="B16" s="578" t="s">
        <v>425</v>
      </c>
      <c r="C16" s="579"/>
      <c r="E16" s="1229"/>
      <c r="F16" s="1206"/>
      <c r="G16" s="1180">
        <v>8</v>
      </c>
      <c r="H16" s="1183" t="s">
        <v>66</v>
      </c>
      <c r="I16" s="1185" t="s">
        <v>23</v>
      </c>
      <c r="J16" s="1181" t="s">
        <v>215</v>
      </c>
      <c r="K16" s="1181" t="s">
        <v>4</v>
      </c>
      <c r="L16" s="1220">
        <v>5</v>
      </c>
      <c r="M16"/>
    </row>
    <row r="17" spans="1:13" x14ac:dyDescent="0.2">
      <c r="A17" s="57"/>
      <c r="B17" s="59"/>
      <c r="C17" s="520"/>
      <c r="E17" s="1208"/>
      <c r="F17" s="1208"/>
      <c r="G17" s="1209">
        <v>9</v>
      </c>
      <c r="H17" s="1193" t="s">
        <v>66</v>
      </c>
      <c r="I17" s="1193" t="s">
        <v>12</v>
      </c>
      <c r="J17" s="1194" t="s">
        <v>215</v>
      </c>
      <c r="K17" s="1194" t="s">
        <v>4</v>
      </c>
      <c r="L17" s="1219">
        <v>5</v>
      </c>
      <c r="M17"/>
    </row>
    <row r="18" spans="1:13" x14ac:dyDescent="0.2">
      <c r="A18" s="57"/>
      <c r="B18" s="59"/>
      <c r="C18" s="58"/>
      <c r="E18" s="1206"/>
      <c r="F18" s="1206"/>
      <c r="G18" s="1180">
        <v>10</v>
      </c>
      <c r="H18" s="1183" t="s">
        <v>66</v>
      </c>
      <c r="I18" s="1185" t="s">
        <v>663</v>
      </c>
      <c r="J18" s="1181" t="s">
        <v>215</v>
      </c>
      <c r="K18" s="1181" t="s">
        <v>4</v>
      </c>
      <c r="L18" s="1220" t="s">
        <v>529</v>
      </c>
      <c r="M18"/>
    </row>
    <row r="19" spans="1:13" x14ac:dyDescent="0.2">
      <c r="A19" s="722"/>
      <c r="B19" s="1325" t="s">
        <v>508</v>
      </c>
      <c r="C19" s="571"/>
      <c r="E19" s="1208"/>
      <c r="F19" s="1208"/>
      <c r="G19" s="1209">
        <v>11</v>
      </c>
      <c r="H19" s="1193" t="s">
        <v>66</v>
      </c>
      <c r="I19" s="1195" t="s">
        <v>664</v>
      </c>
      <c r="J19" s="1194" t="s">
        <v>215</v>
      </c>
      <c r="K19" s="1194" t="s">
        <v>4</v>
      </c>
      <c r="L19" s="1219" t="s">
        <v>529</v>
      </c>
      <c r="M19"/>
    </row>
    <row r="20" spans="1:13" x14ac:dyDescent="0.2">
      <c r="A20" s="57"/>
      <c r="B20" s="840" t="s">
        <v>509</v>
      </c>
      <c r="C20" s="58"/>
      <c r="E20" s="1223"/>
      <c r="F20" s="1223"/>
      <c r="G20" s="1224">
        <v>12</v>
      </c>
      <c r="H20" s="1225" t="s">
        <v>66</v>
      </c>
      <c r="I20" s="1226" t="s">
        <v>665</v>
      </c>
      <c r="J20" s="1227" t="s">
        <v>378</v>
      </c>
      <c r="K20" s="1227" t="s">
        <v>4</v>
      </c>
      <c r="L20" s="1228" t="s">
        <v>529</v>
      </c>
      <c r="M20"/>
    </row>
    <row r="21" spans="1:13" x14ac:dyDescent="0.2">
      <c r="A21" s="722"/>
      <c r="B21" s="1326" t="s">
        <v>303</v>
      </c>
      <c r="C21" s="571"/>
      <c r="E21" s="1208"/>
      <c r="F21" s="1208"/>
      <c r="G21" s="1209">
        <v>13</v>
      </c>
      <c r="H21" s="1193" t="s">
        <v>66</v>
      </c>
      <c r="I21" s="1195" t="s">
        <v>666</v>
      </c>
      <c r="J21" s="1194" t="s">
        <v>378</v>
      </c>
      <c r="K21" s="1194" t="s">
        <v>4</v>
      </c>
      <c r="L21" s="1219" t="s">
        <v>529</v>
      </c>
      <c r="M21"/>
    </row>
    <row r="22" spans="1:13" x14ac:dyDescent="0.25">
      <c r="A22" s="57"/>
      <c r="B22" s="1327" t="s">
        <v>342</v>
      </c>
      <c r="C22" s="571"/>
      <c r="E22" s="1206"/>
      <c r="F22" s="1206"/>
      <c r="G22" s="1180">
        <v>14</v>
      </c>
      <c r="H22" s="1183" t="s">
        <v>66</v>
      </c>
      <c r="I22" s="1183" t="s">
        <v>667</v>
      </c>
      <c r="J22" s="1181" t="s">
        <v>378</v>
      </c>
      <c r="K22" s="1181" t="s">
        <v>4</v>
      </c>
      <c r="L22" s="1220" t="s">
        <v>529</v>
      </c>
      <c r="M22"/>
    </row>
    <row r="23" spans="1:13" x14ac:dyDescent="0.25">
      <c r="A23" s="57"/>
      <c r="B23" s="1328" t="s">
        <v>360</v>
      </c>
      <c r="C23" s="571"/>
      <c r="E23" s="1213"/>
      <c r="F23" s="1213"/>
      <c r="G23" s="1169">
        <v>15</v>
      </c>
      <c r="H23" s="1169" t="s">
        <v>384</v>
      </c>
      <c r="I23" s="1195" t="s">
        <v>8</v>
      </c>
      <c r="J23" s="1182" t="s">
        <v>378</v>
      </c>
      <c r="K23" s="1182" t="s">
        <v>4</v>
      </c>
      <c r="L23" s="1221" t="s">
        <v>529</v>
      </c>
      <c r="M23"/>
    </row>
    <row r="24" spans="1:13" x14ac:dyDescent="0.2">
      <c r="A24" s="57"/>
      <c r="B24" s="1329" t="s">
        <v>359</v>
      </c>
      <c r="C24" s="571"/>
      <c r="E24" s="1214"/>
      <c r="F24" s="1214"/>
      <c r="G24" s="1168">
        <v>16</v>
      </c>
      <c r="H24" s="1168" t="s">
        <v>2</v>
      </c>
      <c r="I24" s="1183" t="s">
        <v>218</v>
      </c>
      <c r="J24" s="1181" t="s">
        <v>378</v>
      </c>
      <c r="K24" s="1181" t="s">
        <v>1</v>
      </c>
      <c r="L24" s="1220">
        <v>1</v>
      </c>
      <c r="M24"/>
    </row>
    <row r="25" spans="1:13" x14ac:dyDescent="0.2">
      <c r="A25" s="57"/>
      <c r="B25" s="1330" t="s">
        <v>427</v>
      </c>
      <c r="C25" s="571"/>
      <c r="E25" s="1213"/>
      <c r="F25" s="1213"/>
      <c r="G25" s="1169"/>
      <c r="H25" s="1169"/>
      <c r="I25" s="1195"/>
      <c r="J25" s="1212"/>
      <c r="K25" s="1212"/>
      <c r="L25" s="1212"/>
      <c r="M25"/>
    </row>
    <row r="26" spans="1:13" x14ac:dyDescent="0.25">
      <c r="A26" s="57"/>
      <c r="B26" s="1331" t="s">
        <v>428</v>
      </c>
      <c r="C26" s="571"/>
      <c r="E26" s="1214"/>
      <c r="F26" s="1214"/>
      <c r="G26" s="1168"/>
      <c r="H26" s="1168"/>
      <c r="I26" s="1215"/>
      <c r="J26" s="1210"/>
      <c r="K26" s="1210"/>
      <c r="L26" s="1210"/>
      <c r="M26"/>
    </row>
    <row r="27" spans="1:13" x14ac:dyDescent="0.2">
      <c r="A27" s="57"/>
      <c r="B27" s="1332" t="s">
        <v>38</v>
      </c>
      <c r="C27" s="571"/>
      <c r="E27" s="1188"/>
      <c r="F27" s="1189"/>
      <c r="G27" s="1190" t="s">
        <v>7</v>
      </c>
      <c r="H27" s="1190"/>
      <c r="I27" s="1179" t="s">
        <v>388</v>
      </c>
      <c r="J27" s="1212"/>
      <c r="K27" s="1212"/>
      <c r="L27" s="1212"/>
      <c r="M27"/>
    </row>
    <row r="28" spans="1:13" ht="18" x14ac:dyDescent="0.2">
      <c r="A28" s="57"/>
      <c r="B28" s="1333" t="s">
        <v>32</v>
      </c>
      <c r="C28" s="571"/>
      <c r="E28" s="1216"/>
      <c r="F28" s="1217"/>
      <c r="G28" s="1171"/>
      <c r="H28" s="1171"/>
      <c r="I28" s="1171" t="s">
        <v>389</v>
      </c>
      <c r="J28" s="1210"/>
      <c r="K28" s="1210"/>
      <c r="L28" s="1210"/>
      <c r="M28"/>
    </row>
    <row r="29" spans="1:13" x14ac:dyDescent="0.2">
      <c r="A29" s="57"/>
      <c r="B29" s="59"/>
      <c r="C29" s="58"/>
      <c r="E29" s="1188"/>
      <c r="F29" s="1191"/>
      <c r="G29" s="1178"/>
      <c r="H29" s="1178"/>
      <c r="I29" s="1179"/>
      <c r="J29" s="1212"/>
      <c r="K29" s="1212"/>
      <c r="L29" s="1212"/>
      <c r="M29"/>
    </row>
    <row r="30" spans="1:13" x14ac:dyDescent="0.2">
      <c r="A30" s="57"/>
      <c r="B30" s="59"/>
      <c r="C30" s="58"/>
      <c r="E30" s="1175"/>
      <c r="F30" s="1175"/>
      <c r="G30" s="1176"/>
      <c r="H30" s="1176"/>
      <c r="I30" s="1171" t="s">
        <v>368</v>
      </c>
      <c r="J30" s="1210"/>
      <c r="K30" s="1210"/>
      <c r="L30" s="1210"/>
      <c r="M30"/>
    </row>
    <row r="31" spans="1:13" x14ac:dyDescent="0.2">
      <c r="A31" s="57"/>
      <c r="B31" s="839" t="s">
        <v>510</v>
      </c>
      <c r="C31" s="58"/>
      <c r="E31" s="1177"/>
      <c r="F31" s="1177"/>
      <c r="G31" s="1178"/>
      <c r="H31" s="1178"/>
      <c r="I31" s="1179" t="s">
        <v>369</v>
      </c>
      <c r="J31" s="1212"/>
      <c r="K31" s="1212"/>
      <c r="L31" s="1212"/>
      <c r="M31"/>
    </row>
    <row r="32" spans="1:13" ht="18" x14ac:dyDescent="0.2">
      <c r="A32" s="57"/>
      <c r="B32" s="840" t="s">
        <v>511</v>
      </c>
      <c r="C32" s="58"/>
      <c r="E32" s="1210"/>
      <c r="F32" s="1210"/>
      <c r="G32" s="1211"/>
      <c r="H32" s="1210"/>
      <c r="I32" s="1210"/>
      <c r="J32" s="1210"/>
      <c r="K32" s="1210"/>
      <c r="L32" s="1210"/>
      <c r="M32"/>
    </row>
    <row r="33" spans="1:13" x14ac:dyDescent="0.2">
      <c r="A33" s="722"/>
      <c r="B33" s="1098" t="s">
        <v>512</v>
      </c>
      <c r="C33" s="571"/>
      <c r="E33" s="1230"/>
      <c r="F33" s="1230"/>
      <c r="G33" s="1230"/>
      <c r="H33" s="1230"/>
      <c r="I33" s="1230"/>
      <c r="J33" s="1230"/>
      <c r="K33" s="1230"/>
      <c r="L33" s="1230"/>
      <c r="M33"/>
    </row>
    <row r="34" spans="1:13" ht="18" x14ac:dyDescent="0.2">
      <c r="A34" s="57"/>
      <c r="B34" s="1097" t="s">
        <v>513</v>
      </c>
      <c r="C34" s="58"/>
      <c r="E34" s="1230"/>
      <c r="F34" s="1230"/>
      <c r="G34" s="1230"/>
      <c r="H34" s="1230"/>
      <c r="I34" s="1230"/>
      <c r="J34" s="1230"/>
      <c r="K34" s="1230"/>
      <c r="L34" s="1230"/>
      <c r="M34"/>
    </row>
    <row r="35" spans="1:13" x14ac:dyDescent="0.2">
      <c r="A35" s="57"/>
      <c r="B35" s="59"/>
      <c r="C35" s="571"/>
      <c r="E35" s="1230"/>
      <c r="F35" s="1230"/>
      <c r="G35" s="1230"/>
      <c r="H35" s="1230"/>
      <c r="I35" s="1230"/>
      <c r="J35" s="1230"/>
      <c r="K35" s="1230"/>
      <c r="L35" s="1230"/>
      <c r="M35"/>
    </row>
    <row r="36" spans="1:13" x14ac:dyDescent="0.2">
      <c r="A36" s="57"/>
      <c r="B36" s="59"/>
      <c r="C36" s="571"/>
      <c r="E36"/>
      <c r="F36"/>
      <c r="G36"/>
      <c r="H36"/>
      <c r="I36"/>
      <c r="J36"/>
      <c r="K36"/>
      <c r="L36"/>
      <c r="M36"/>
    </row>
    <row r="37" spans="1:13" ht="12.75" x14ac:dyDescent="0.2">
      <c r="A37" s="59"/>
      <c r="B37" s="59"/>
      <c r="C37" s="59"/>
      <c r="E37"/>
      <c r="F37"/>
      <c r="G37"/>
      <c r="H37"/>
      <c r="I37"/>
      <c r="J37"/>
      <c r="K37"/>
      <c r="L37"/>
      <c r="M37"/>
    </row>
    <row r="38" spans="1:13" ht="12.75" x14ac:dyDescent="0.2">
      <c r="A38" s="59"/>
      <c r="B38" s="1364" t="s">
        <v>640</v>
      </c>
      <c r="C38" s="59"/>
      <c r="E38"/>
      <c r="F38"/>
      <c r="G38"/>
      <c r="H38"/>
      <c r="I38"/>
      <c r="J38"/>
      <c r="K38"/>
      <c r="L38"/>
      <c r="M38"/>
    </row>
    <row r="39" spans="1:13" ht="12.75" x14ac:dyDescent="0.2">
      <c r="A39" s="59"/>
      <c r="B39" s="1365"/>
      <c r="C39" s="59"/>
      <c r="E39"/>
      <c r="F39"/>
      <c r="G39"/>
      <c r="H39"/>
      <c r="I39"/>
      <c r="J39"/>
      <c r="K39"/>
      <c r="L39"/>
      <c r="M39"/>
    </row>
    <row r="40" spans="1:13" ht="18" x14ac:dyDescent="0.2">
      <c r="A40" s="59"/>
      <c r="B40" s="1151" t="s">
        <v>620</v>
      </c>
      <c r="C40" s="59"/>
      <c r="E40"/>
      <c r="F40"/>
      <c r="G40"/>
      <c r="H40"/>
      <c r="I40"/>
      <c r="J40"/>
      <c r="K40"/>
      <c r="L40"/>
      <c r="M40"/>
    </row>
    <row r="41" spans="1:13" x14ac:dyDescent="0.2">
      <c r="A41" s="57"/>
      <c r="B41" s="843" t="s">
        <v>447</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3" t="s">
        <v>365</v>
      </c>
      <c r="C43" s="580"/>
      <c r="E43"/>
      <c r="F43"/>
      <c r="G43"/>
      <c r="H43"/>
      <c r="I43"/>
      <c r="J43"/>
      <c r="K43"/>
      <c r="L43"/>
      <c r="M43"/>
    </row>
    <row r="44" spans="1:13" ht="15" x14ac:dyDescent="0.2">
      <c r="A44" s="57"/>
      <c r="B44" s="704" t="s">
        <v>315</v>
      </c>
      <c r="C44" s="580"/>
      <c r="E44"/>
      <c r="F44"/>
      <c r="G44"/>
      <c r="H44"/>
      <c r="I44"/>
      <c r="J44"/>
      <c r="K44"/>
      <c r="L44"/>
      <c r="M44"/>
    </row>
    <row r="45" spans="1:13" ht="14.25" x14ac:dyDescent="0.2">
      <c r="A45" s="57"/>
      <c r="B45" s="581" t="s">
        <v>293</v>
      </c>
      <c r="C45" s="580"/>
      <c r="E45"/>
      <c r="F45"/>
      <c r="G45"/>
      <c r="H45"/>
      <c r="I45"/>
      <c r="J45"/>
      <c r="K45"/>
      <c r="L45"/>
      <c r="M45"/>
    </row>
    <row r="46" spans="1:13" ht="14.25" x14ac:dyDescent="0.2">
      <c r="A46" s="57"/>
      <c r="B46" s="582" t="s">
        <v>143</v>
      </c>
      <c r="C46" s="580"/>
      <c r="E46" s="1167"/>
      <c r="F46" s="1167"/>
      <c r="G46" s="1167"/>
      <c r="H46" s="1167"/>
      <c r="I46" s="1167"/>
      <c r="J46" s="1167"/>
      <c r="K46" s="1167"/>
      <c r="L46" s="1167"/>
      <c r="M46" s="1167"/>
    </row>
    <row r="47" spans="1:13" ht="14.25" x14ac:dyDescent="0.2">
      <c r="A47" s="57"/>
      <c r="B47" s="583" t="s">
        <v>144</v>
      </c>
      <c r="C47" s="580"/>
      <c r="E47" s="1167"/>
      <c r="F47" s="1167"/>
      <c r="G47" s="1167"/>
      <c r="H47" s="1167"/>
      <c r="I47" s="1167"/>
      <c r="J47" s="1167"/>
      <c r="K47" s="1167"/>
      <c r="L47" s="1167"/>
      <c r="M47" s="1167"/>
    </row>
    <row r="48" spans="1:13" ht="14.25" x14ac:dyDescent="0.2">
      <c r="A48" s="57"/>
      <c r="B48" s="584" t="s">
        <v>141</v>
      </c>
      <c r="C48" s="580"/>
      <c r="E48" s="1167"/>
      <c r="F48" s="1167"/>
      <c r="G48" s="1167"/>
      <c r="H48" s="1167"/>
      <c r="I48" s="1167"/>
      <c r="J48" s="1167"/>
      <c r="K48" s="1167"/>
      <c r="L48" s="1167"/>
      <c r="M48" s="1167"/>
    </row>
    <row r="49" spans="1:12" x14ac:dyDescent="0.2">
      <c r="A49" s="57"/>
      <c r="B49" s="585" t="s">
        <v>311</v>
      </c>
      <c r="C49" s="580"/>
      <c r="E49" s="1020"/>
      <c r="F49" s="1029"/>
      <c r="G49" s="1029"/>
      <c r="H49" s="806"/>
      <c r="I49" s="806"/>
      <c r="J49" s="806"/>
      <c r="K49" s="1020"/>
      <c r="L49" s="464"/>
    </row>
    <row r="50" spans="1:12" ht="18" x14ac:dyDescent="0.2">
      <c r="A50" s="57"/>
      <c r="B50" s="585" t="s">
        <v>312</v>
      </c>
      <c r="C50" s="580"/>
      <c r="E50" s="807"/>
      <c r="F50" s="807"/>
      <c r="G50" s="808"/>
      <c r="H50" s="807"/>
      <c r="I50" s="807"/>
      <c r="J50" s="807"/>
      <c r="K50" s="807"/>
      <c r="L50" s="807"/>
    </row>
    <row r="51" spans="1:12" ht="18" x14ac:dyDescent="0.2">
      <c r="A51" s="57"/>
      <c r="B51" s="585" t="s">
        <v>175</v>
      </c>
      <c r="C51" s="580"/>
      <c r="E51" s="807"/>
      <c r="F51" s="807"/>
      <c r="G51" s="808"/>
      <c r="H51" s="807"/>
      <c r="I51" s="807"/>
      <c r="J51" s="807"/>
      <c r="K51" s="807"/>
      <c r="L51" s="807"/>
    </row>
    <row r="52" spans="1:12" ht="18" x14ac:dyDescent="0.2">
      <c r="A52" s="57"/>
      <c r="B52" s="585" t="s">
        <v>317</v>
      </c>
      <c r="C52" s="580"/>
      <c r="E52" s="807"/>
      <c r="F52" s="807"/>
      <c r="G52" s="808"/>
      <c r="H52" s="807"/>
      <c r="I52" s="807"/>
      <c r="J52" s="807"/>
      <c r="K52" s="807"/>
      <c r="L52" s="807"/>
    </row>
    <row r="53" spans="1:12" x14ac:dyDescent="0.2">
      <c r="A53" s="57"/>
      <c r="B53" s="585" t="s">
        <v>313</v>
      </c>
      <c r="C53" s="580"/>
      <c r="E53" s="746"/>
      <c r="F53" s="746"/>
      <c r="G53" s="746"/>
      <c r="H53" s="746"/>
      <c r="I53" s="746"/>
      <c r="J53" s="746"/>
      <c r="K53" s="746"/>
      <c r="L53" s="746"/>
    </row>
    <row r="54" spans="1:12" x14ac:dyDescent="0.2">
      <c r="A54" s="57"/>
      <c r="B54" s="585" t="s">
        <v>174</v>
      </c>
      <c r="C54" s="580"/>
      <c r="E54" s="746"/>
      <c r="F54" s="746"/>
      <c r="G54" s="746"/>
      <c r="H54" s="746"/>
      <c r="I54" s="746"/>
      <c r="J54" s="746"/>
      <c r="K54" s="746"/>
      <c r="L54" s="746"/>
    </row>
    <row r="55" spans="1:12" x14ac:dyDescent="0.2">
      <c r="A55" s="57"/>
      <c r="B55" s="585" t="s">
        <v>314</v>
      </c>
      <c r="C55" s="580"/>
      <c r="E55" s="746"/>
      <c r="F55" s="746"/>
      <c r="G55" s="746"/>
      <c r="H55" s="746"/>
      <c r="I55" s="746"/>
      <c r="J55" s="746"/>
      <c r="K55" s="746"/>
      <c r="L55" s="746"/>
    </row>
    <row r="56" spans="1:12" x14ac:dyDescent="0.2">
      <c r="A56" s="57"/>
      <c r="B56" s="846" t="s">
        <v>145</v>
      </c>
      <c r="C56" s="580"/>
      <c r="E56" s="746"/>
      <c r="F56" s="746"/>
      <c r="G56" s="746"/>
      <c r="H56" s="746"/>
      <c r="I56" s="746"/>
      <c r="J56" s="746"/>
      <c r="K56" s="746"/>
      <c r="L56" s="746"/>
    </row>
    <row r="57" spans="1:12" x14ac:dyDescent="0.2">
      <c r="A57" s="57"/>
      <c r="B57" s="59"/>
      <c r="C57" s="58"/>
      <c r="E57" s="746"/>
      <c r="F57" s="746"/>
      <c r="G57" s="746"/>
      <c r="H57" s="746"/>
      <c r="I57" s="746"/>
      <c r="J57" s="746"/>
      <c r="K57" s="746"/>
      <c r="L57" s="746"/>
    </row>
    <row r="58" spans="1:12" x14ac:dyDescent="0.2">
      <c r="A58" s="1148"/>
      <c r="B58" s="1149" t="s">
        <v>639</v>
      </c>
      <c r="C58" s="1150"/>
      <c r="E58" s="746"/>
      <c r="F58" s="746"/>
      <c r="G58" s="746"/>
      <c r="H58" s="746"/>
      <c r="I58" s="746"/>
      <c r="J58" s="746"/>
      <c r="K58" s="746"/>
      <c r="L58" s="746"/>
    </row>
    <row r="59" spans="1:12" x14ac:dyDescent="0.2">
      <c r="A59" s="1109"/>
      <c r="B59" s="1109"/>
      <c r="C59" s="1109"/>
      <c r="E59" s="746"/>
      <c r="F59" s="746"/>
      <c r="G59" s="746"/>
      <c r="H59" s="746"/>
      <c r="I59" s="746"/>
      <c r="J59" s="746"/>
      <c r="K59" s="746"/>
      <c r="L59" s="746"/>
    </row>
    <row r="60" spans="1:12" x14ac:dyDescent="0.2">
      <c r="A60" s="1109"/>
      <c r="B60" s="1109"/>
      <c r="C60" s="1109"/>
      <c r="E60" s="746"/>
      <c r="F60" s="746"/>
      <c r="G60" s="746"/>
      <c r="H60" s="746"/>
      <c r="I60" s="746"/>
      <c r="J60" s="746"/>
      <c r="K60" s="746"/>
      <c r="L60" s="746"/>
    </row>
    <row r="61" spans="1:12" x14ac:dyDescent="0.2">
      <c r="A61" s="1109"/>
      <c r="B61" s="1109"/>
      <c r="C61" s="1109"/>
      <c r="E61"/>
      <c r="F61"/>
      <c r="G61"/>
      <c r="H61"/>
      <c r="I61"/>
      <c r="J61"/>
      <c r="K61"/>
      <c r="L61"/>
    </row>
    <row r="62" spans="1:12" x14ac:dyDescent="0.2">
      <c r="A62" s="1109"/>
      <c r="B62" s="1109"/>
      <c r="C62" s="1109"/>
      <c r="E62"/>
      <c r="F62"/>
      <c r="G62"/>
      <c r="H62"/>
      <c r="I62"/>
      <c r="J62"/>
      <c r="K62"/>
      <c r="L62"/>
    </row>
    <row r="63" spans="1:12" x14ac:dyDescent="0.2">
      <c r="A63" s="1109"/>
      <c r="B63" s="1109"/>
      <c r="C63" s="1109"/>
      <c r="E63"/>
      <c r="F63"/>
      <c r="G63"/>
      <c r="H63"/>
      <c r="I63"/>
      <c r="J63"/>
      <c r="K63"/>
      <c r="L63"/>
    </row>
    <row r="64" spans="1:12" x14ac:dyDescent="0.2">
      <c r="A64" s="1109"/>
      <c r="B64" s="1109"/>
      <c r="C64" s="1109"/>
      <c r="E64"/>
      <c r="F64"/>
      <c r="G64"/>
      <c r="H64"/>
      <c r="I64"/>
      <c r="J64"/>
      <c r="K64"/>
      <c r="L64"/>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2012-07-18T17:12:29Z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