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bookViews>
    <workbookView xWindow="1350" yWindow="405" windowWidth="13260" windowHeight="7680" tabRatio="964" activeTab="5"/>
  </bookViews>
  <sheets>
    <sheet name="Title" sheetId="419" r:id="rId1"/>
    <sheet name="802.11 Cover" sheetId="20" r:id="rId2"/>
    <sheet name="Courtesy Notice" sheetId="21" r:id="rId3"/>
    <sheet name="Original Graphic" sheetId="765" r:id="rId4"/>
    <sheet name="802.11 WG Agenda" sheetId="724" r:id="rId5"/>
    <sheet name=" Amended Graphic" sheetId="654" r:id="rId6"/>
    <sheet name="New Members" sheetId="768" r:id="rId7"/>
    <sheet name="WNG SC Agenda" sheetId="736" r:id="rId8"/>
    <sheet name="ARC SC" sheetId="746" r:id="rId9"/>
    <sheet name="JTC1" sheetId="747" r:id="rId10"/>
    <sheet name="REG" sheetId="758" r:id="rId11"/>
    <sheet name="Smart Grid" sheetId="762" r:id="rId12"/>
    <sheet name="TGMB Agenda" sheetId="749" r:id="rId13"/>
    <sheet name="TGaa Agenda" sheetId="741" r:id="rId14"/>
    <sheet name="TGac Agenda" sheetId="756" r:id="rId15"/>
    <sheet name="TGad Agenda" sheetId="755" r:id="rId16"/>
    <sheet name="TGAE Agenda" sheetId="759" r:id="rId17"/>
    <sheet name="TGAF Agenda" sheetId="757" r:id="rId18"/>
    <sheet name="TGAH" sheetId="763" r:id="rId19"/>
    <sheet name="TGAI" sheetId="764" r:id="rId20"/>
    <sheet name="C60G SG" sheetId="766" r:id="rId21"/>
    <sheet name="ISD SG" sheetId="767" r:id="rId22"/>
    <sheet name="CAC Agenda" sheetId="754" r:id="rId23"/>
    <sheet name="Agenda links" sheetId="745" r:id="rId24"/>
    <sheet name="References" sheetId="429" r:id="rId25"/>
  </sheets>
  <definedNames>
    <definedName name="_Parse_In" localSheetId="4" hidden="1">'802.11 WG Agenda'!$H$122:$H$200</definedName>
    <definedName name="_Parse_Out" localSheetId="4" hidden="1">'802.11 WG Agenda'!#REF!</definedName>
    <definedName name="all" localSheetId="5">#REF!</definedName>
    <definedName name="all" localSheetId="7">#REF!</definedName>
    <definedName name="all">#REF!</definedName>
    <definedName name="cc" localSheetId="7">#REF!</definedName>
    <definedName name="cc">#REF!</definedName>
    <definedName name="circular" localSheetId="5">#REF!</definedName>
    <definedName name="circular" localSheetId="7">#REF!</definedName>
    <definedName name="circular">#REF!</definedName>
    <definedName name="_xlnm.Print_Area" localSheetId="5">' Amended Graphic'!$H$1:$AC$40</definedName>
    <definedName name="_xlnm.Print_Area" localSheetId="1">'802.11 Cover'!$E$1:$S$34</definedName>
    <definedName name="_xlnm.Print_Area" localSheetId="4">'802.11 WG Agenda'!$A$1:$O$380</definedName>
    <definedName name="_xlnm.Print_Area" localSheetId="8">'ARC SC'!$E$1:$N$29</definedName>
    <definedName name="_xlnm.Print_Area" localSheetId="22">'CAC Agenda'!$D$1:$N$14</definedName>
    <definedName name="_xlnm.Print_Area" localSheetId="2">'Courtesy Notice'!$D$1:$Z$49</definedName>
    <definedName name="_xlnm.Print_Area" localSheetId="9">'JTC1'!$D$1:$L$53</definedName>
    <definedName name="_xlnm.Print_Area" localSheetId="3">'Original Graphic'!$E$2:$AB$38</definedName>
    <definedName name="_xlnm.Print_Area" localSheetId="24">References!$D$1:$I$54</definedName>
    <definedName name="_xlnm.Print_Area" localSheetId="10">REG!$E$1:$M$30</definedName>
    <definedName name="_xlnm.Print_Area" localSheetId="11">'Smart Grid'!$E$1:$M$26</definedName>
    <definedName name="_xlnm.Print_Area" localSheetId="13">'TGaa Agenda'!$D$1:$M$69</definedName>
    <definedName name="_xlnm.Print_Area" localSheetId="14">'TGac Agenda'!$E$1:$M$55</definedName>
    <definedName name="_xlnm.Print_Area" localSheetId="15">'TGad Agenda'!$E$1:$M$68</definedName>
    <definedName name="_xlnm.Print_Area" localSheetId="16">'TGAE Agenda'!$E$1:$L$42</definedName>
    <definedName name="_xlnm.Print_Area" localSheetId="17">'TGAF Agenda'!$E$1:$M$50</definedName>
    <definedName name="_xlnm.Print_Area" localSheetId="19">TGAI!$E$1:$M$80</definedName>
    <definedName name="_xlnm.Print_Area" localSheetId="12">'TGMB Agenda'!$D$1:$M$45</definedName>
    <definedName name="_xlnm.Print_Area" localSheetId="0">Title!$D$1:$P$21</definedName>
    <definedName name="_xlnm.Print_Area" localSheetId="7">'WNG SC Agenda'!$D$1:$M$28</definedName>
    <definedName name="Print_Area_MI" localSheetId="5">#REF!</definedName>
    <definedName name="Print_Area_MI" localSheetId="4">'802.11 WG Agenda'!#REF!</definedName>
    <definedName name="Print_Area_MI" localSheetId="7">#REF!</definedName>
    <definedName name="Print_Area_MI">#REF!</definedName>
    <definedName name="skipnav" localSheetId="1">'802.11 Cover'!#REF!</definedName>
    <definedName name="sm" localSheetId="7">#REF!</definedName>
    <definedName name="sm">#REF!</definedName>
    <definedName name="Z_00AABE15_45FB_42F7_A454_BE72949E7A28_.wvu.PrintArea" localSheetId="5" hidden="1">' Amended Graphic'!#REF!</definedName>
    <definedName name="Z_00AABE15_45FB_42F7_A454_BE72949E7A28_.wvu.PrintArea" localSheetId="4" hidden="1">'802.11 WG Agenda'!$H$117:$N$200</definedName>
    <definedName name="Z_00AABE15_45FB_42F7_A454_BE72949E7A28_.wvu.PrintArea" localSheetId="2" hidden="1">'Courtesy Notice'!$B$2:$P$35</definedName>
    <definedName name="Z_00AABE15_45FB_42F7_A454_BE72949E7A28_.wvu.Rows" localSheetId="5" hidden="1">' Amended Graphic'!#REF!</definedName>
    <definedName name="Z_1A4B53BA_FB50_4C55_8FB0_39E1B9C1F190_.wvu.PrintArea" localSheetId="5" hidden="1">' Amended Graphic'!#REF!</definedName>
    <definedName name="Z_1A4B53BA_FB50_4C55_8FB0_39E1B9C1F190_.wvu.PrintArea" localSheetId="4" hidden="1">'802.11 WG Agenda'!$H$117:$N$200</definedName>
    <definedName name="Z_1A4B53BA_FB50_4C55_8FB0_39E1B9C1F190_.wvu.PrintArea" localSheetId="2" hidden="1">'Courtesy Notice'!$B$2:$P$35</definedName>
    <definedName name="Z_1A4B53BA_FB50_4C55_8FB0_39E1B9C1F190_.wvu.Rows" localSheetId="5" hidden="1">' Amended Graphic'!#REF!</definedName>
    <definedName name="Z_1A4B53BA_FB50_4C55_8FB0_39E1B9C1F190_.wvu.Rows" localSheetId="4" hidden="1">'802.11 WG Agenda'!$98:$101,'802.11 WG Agenda'!$103:$150,'802.11 WG Agenda'!#REF!,'802.11 WG Agenda'!#REF!</definedName>
    <definedName name="Z_20E74821_39C1_45DB_92E8_46A0E2E722B2_.wvu.PrintArea" localSheetId="5" hidden="1">' Amended Graphic'!#REF!</definedName>
    <definedName name="Z_20E74821_39C1_45DB_92E8_46A0E2E722B2_.wvu.PrintArea" localSheetId="4" hidden="1">'802.11 WG Agenda'!$H$117:$N$200</definedName>
    <definedName name="Z_20E74821_39C1_45DB_92E8_46A0E2E722B2_.wvu.PrintArea" localSheetId="2" hidden="1">'Courtesy Notice'!$B$2:$P$35</definedName>
    <definedName name="Z_20E74821_39C1_45DB_92E8_46A0E2E722B2_.wvu.Rows" localSheetId="5" hidden="1">' Amended Graphic'!#REF!</definedName>
    <definedName name="Z_20E74821_39C1_45DB_92E8_46A0E2E722B2_.wvu.Rows" localSheetId="4" hidden="1">'802.11 WG Agenda'!#REF!,'802.11 WG Agenda'!$98:$101,'802.11 WG Agenda'!$103:$150</definedName>
    <definedName name="Z_27B78060_68E1_4A63_8B2B_C34DB2097BAE_.wvu.PrintArea" localSheetId="5" hidden="1">' Amended Graphic'!#REF!</definedName>
    <definedName name="Z_27B78060_68E1_4A63_8B2B_C34DB2097BAE_.wvu.PrintArea" localSheetId="4" hidden="1">'802.11 WG Agenda'!$H$117:$N$200</definedName>
    <definedName name="Z_27B78060_68E1_4A63_8B2B_C34DB2097BAE_.wvu.PrintArea" localSheetId="2" hidden="1">'Courtesy Notice'!$B$2:$P$35</definedName>
    <definedName name="Z_27B78060_68E1_4A63_8B2B_C34DB2097BAE_.wvu.Rows" localSheetId="5" hidden="1">' Amended Graphic'!#REF!</definedName>
    <definedName name="Z_2A0FDEE0_69FA_11D3_B977_C0F04DC10124_.wvu.PrintArea" localSheetId="4" hidden="1">'802.11 WG Agenda'!#REF!</definedName>
    <definedName name="Z_471EB7C4_B2CF_4FBE_9DC9_693B69A7F9FF_.wvu.PrintArea" localSheetId="5" hidden="1">' Amended Graphic'!#REF!</definedName>
    <definedName name="Z_471EB7C4_B2CF_4FBE_9DC9_693B69A7F9FF_.wvu.PrintArea" localSheetId="4" hidden="1">'802.11 WG Agenda'!$H$117:$N$200</definedName>
    <definedName name="Z_471EB7C4_B2CF_4FBE_9DC9_693B69A7F9FF_.wvu.PrintArea" localSheetId="2" hidden="1">'Courtesy Notice'!$B$2:$P$35</definedName>
    <definedName name="Z_471EB7C4_B2CF_4FBE_9DC9_693B69A7F9FF_.wvu.Rows" localSheetId="5" hidden="1">' Amended Graphic'!#REF!</definedName>
    <definedName name="Z_50D0CB11_55BB_43D8_AE23_D74B28948084_.wvu.PrintArea" localSheetId="5" hidden="1">' Amended Graphic'!#REF!</definedName>
    <definedName name="Z_50D0CB11_55BB_43D8_AE23_D74B28948084_.wvu.PrintArea" localSheetId="4" hidden="1">'802.11 WG Agenda'!$H$117:$N$200</definedName>
    <definedName name="Z_50D0CB11_55BB_43D8_AE23_D74B28948084_.wvu.PrintArea" localSheetId="2" hidden="1">'Courtesy Notice'!$B$2:$P$35</definedName>
    <definedName name="Z_50D0CB11_55BB_43D8_AE23_D74B28948084_.wvu.Rows" localSheetId="5" hidden="1">' Amended Graphic'!#REF!</definedName>
    <definedName name="Z_50D0CB11_55BB_43D8_AE23_D74B28948084_.wvu.Rows" localSheetId="4" hidden="1">'802.11 WG Agenda'!#REF!,'802.11 WG Agenda'!$103:$150,'802.11 WG Agenda'!#REF!,'802.11 WG Agenda'!#REF!</definedName>
    <definedName name="Z_7E5ADFC7_82CA_4A70_A250_6FC82DA284DC_.wvu.PrintArea" localSheetId="5" hidden="1">' Amended Graphic'!#REF!</definedName>
    <definedName name="Z_7E5ADFC7_82CA_4A70_A250_6FC82DA284DC_.wvu.PrintArea" localSheetId="4" hidden="1">'802.11 WG Agenda'!$H$117:$N$200</definedName>
    <definedName name="Z_7E5ADFC7_82CA_4A70_A250_6FC82DA284DC_.wvu.PrintArea" localSheetId="2" hidden="1">'Courtesy Notice'!$B$2:$P$35</definedName>
    <definedName name="Z_7E5ADFC7_82CA_4A70_A250_6FC82DA284DC_.wvu.Rows" localSheetId="5" hidden="1">' Amended Graphic'!#REF!</definedName>
    <definedName name="Z_7E5ADFC7_82CA_4A70_A250_6FC82DA284DC_.wvu.Rows" localSheetId="4" hidden="1">'802.11 WG Agenda'!#REF!,'802.11 WG Agenda'!$98:$101,'802.11 WG Agenda'!#REF!,'802.11 WG Agenda'!#REF!</definedName>
    <definedName name="Z_B316FFF2_8282_4BB7_BE04_5FED6E033DE9_.wvu.PrintArea" localSheetId="5" hidden="1">' Amended Graphic'!#REF!</definedName>
    <definedName name="Z_B316FFF2_8282_4BB7_BE04_5FED6E033DE9_.wvu.PrintArea" localSheetId="4" hidden="1">'802.11 WG Agenda'!$H$117:$N$200</definedName>
    <definedName name="Z_B316FFF2_8282_4BB7_BE04_5FED6E033DE9_.wvu.PrintArea" localSheetId="2" hidden="1">'Courtesy Notice'!$B$2:$P$35</definedName>
    <definedName name="Z_B316FFF2_8282_4BB7_BE04_5FED6E033DE9_.wvu.Rows" localSheetId="5" hidden="1">' Amended Graphic'!#REF!</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N164" i="724" l="1"/>
  <c r="N165" i="724"/>
  <c r="N166" i="724"/>
  <c r="N167" i="724"/>
  <c r="N168" i="724"/>
  <c r="N169" i="724"/>
  <c r="N170" i="724"/>
  <c r="N157" i="724"/>
  <c r="N158" i="724"/>
  <c r="N159" i="724"/>
  <c r="N160" i="724"/>
  <c r="N162" i="724"/>
  <c r="N163" i="724"/>
  <c r="N171" i="724"/>
  <c r="N133" i="724"/>
  <c r="N134" i="724"/>
  <c r="N135" i="724"/>
  <c r="N136" i="724"/>
  <c r="N137" i="724"/>
  <c r="N138" i="724"/>
  <c r="N143" i="724"/>
  <c r="N144" i="724"/>
  <c r="N145" i="724"/>
  <c r="N146" i="724"/>
  <c r="N147" i="724"/>
  <c r="N148" i="724"/>
  <c r="N149" i="724"/>
  <c r="N150" i="724"/>
  <c r="N151" i="724"/>
  <c r="N152" i="724"/>
  <c r="N155" i="724"/>
  <c r="N156" i="724"/>
  <c r="F9" i="654"/>
  <c r="AC9" i="654"/>
  <c r="F6" i="654"/>
  <c r="F4" i="654"/>
  <c r="B4" i="654"/>
  <c r="H9" i="654"/>
  <c r="X9" i="654"/>
  <c r="S9" i="654"/>
  <c r="N45" i="724"/>
  <c r="N46" i="724"/>
  <c r="N47" i="724"/>
  <c r="N48" i="724"/>
  <c r="N49" i="724"/>
  <c r="N50" i="724"/>
  <c r="N51" i="724"/>
  <c r="N52" i="724"/>
  <c r="N53" i="724"/>
  <c r="N54" i="724"/>
  <c r="N55" i="724"/>
  <c r="N56" i="724"/>
  <c r="N57" i="724"/>
  <c r="N58" i="724"/>
  <c r="N62" i="724"/>
  <c r="B4" i="754"/>
  <c r="B4" i="762"/>
  <c r="B4" i="758"/>
  <c r="B4" i="747"/>
  <c r="B4" i="764"/>
  <c r="B4" i="767"/>
  <c r="B4" i="766"/>
  <c r="B4" i="763"/>
  <c r="B4" i="759"/>
  <c r="B4" i="755"/>
  <c r="B4" i="756"/>
  <c r="B4" i="741"/>
  <c r="B4" i="749"/>
  <c r="B4" i="736"/>
  <c r="B4" i="746"/>
  <c r="B4" i="768"/>
  <c r="B4" i="724"/>
  <c r="B4" i="765"/>
  <c r="B4" i="21"/>
  <c r="B4" i="20"/>
  <c r="B4" i="757"/>
  <c r="N299" i="724"/>
  <c r="G87" i="724"/>
  <c r="G88" i="724"/>
  <c r="N63" i="724"/>
  <c r="N64" i="724"/>
  <c r="N65" i="724"/>
  <c r="N66" i="724"/>
  <c r="N67" i="724"/>
  <c r="N68" i="724"/>
  <c r="N69" i="724"/>
  <c r="N70" i="724"/>
  <c r="N71" i="724"/>
  <c r="N73" i="724"/>
  <c r="N74" i="724"/>
  <c r="N76" i="724"/>
  <c r="N77" i="724"/>
  <c r="N78" i="724"/>
  <c r="N85" i="724"/>
  <c r="N86" i="724"/>
  <c r="N87" i="724"/>
  <c r="N88" i="724"/>
  <c r="N89" i="724"/>
  <c r="N90" i="724"/>
  <c r="N91" i="724"/>
  <c r="N92" i="724"/>
  <c r="N93" i="724"/>
  <c r="N14" i="724"/>
  <c r="N15" i="724"/>
  <c r="N16" i="724"/>
  <c r="N18" i="724"/>
  <c r="N19" i="724"/>
  <c r="N21" i="724"/>
  <c r="N23" i="724"/>
  <c r="N44" i="724"/>
  <c r="B4" i="429"/>
  <c r="M10" i="758"/>
  <c r="M11" i="758"/>
  <c r="M12" i="758"/>
  <c r="M13" i="758"/>
  <c r="M14" i="758"/>
  <c r="M15" i="758"/>
  <c r="M16" i="758"/>
  <c r="M17" i="758"/>
  <c r="G10" i="758"/>
  <c r="M107" i="764"/>
  <c r="M108" i="764"/>
  <c r="M109" i="764"/>
  <c r="M110" i="764"/>
  <c r="M111" i="764"/>
  <c r="M112" i="764"/>
  <c r="G107" i="764"/>
  <c r="G108" i="764"/>
  <c r="G109" i="764"/>
  <c r="G110" i="764"/>
  <c r="G111" i="764"/>
  <c r="G112" i="764"/>
  <c r="M96" i="764"/>
  <c r="M97" i="764"/>
  <c r="M98" i="764"/>
  <c r="M99" i="764"/>
  <c r="G96" i="764"/>
  <c r="G97" i="764"/>
  <c r="G98" i="764"/>
  <c r="G99" i="764"/>
  <c r="M85" i="764"/>
  <c r="M86" i="764"/>
  <c r="M87" i="764"/>
  <c r="M88" i="764"/>
  <c r="G85" i="764"/>
  <c r="G86" i="764"/>
  <c r="G87" i="764"/>
  <c r="G88" i="764"/>
  <c r="M74" i="764"/>
  <c r="M75" i="764"/>
  <c r="M76" i="764"/>
  <c r="M77" i="764"/>
  <c r="M78" i="764"/>
  <c r="M79" i="764"/>
  <c r="G74" i="764"/>
  <c r="G75" i="764"/>
  <c r="G76" i="764"/>
  <c r="G77" i="764"/>
  <c r="M63" i="764"/>
  <c r="M64" i="764"/>
  <c r="M65" i="764"/>
  <c r="M66" i="764"/>
  <c r="M67" i="764"/>
  <c r="M68" i="764"/>
  <c r="G63" i="764"/>
  <c r="G64" i="764"/>
  <c r="G65" i="764"/>
  <c r="G66" i="764"/>
  <c r="M52" i="764"/>
  <c r="M53" i="764"/>
  <c r="M54" i="764"/>
  <c r="M55" i="764"/>
  <c r="M56" i="764"/>
  <c r="M57" i="764"/>
  <c r="G54" i="764"/>
  <c r="G52" i="764"/>
  <c r="M41" i="764"/>
  <c r="M42" i="764"/>
  <c r="M43" i="764"/>
  <c r="M44" i="764"/>
  <c r="M45" i="764"/>
  <c r="G41" i="764"/>
  <c r="G42" i="764"/>
  <c r="G43" i="764"/>
  <c r="G44" i="764"/>
  <c r="M30" i="764"/>
  <c r="M31" i="764"/>
  <c r="M32" i="764"/>
  <c r="M33" i="764"/>
  <c r="M34" i="764"/>
  <c r="M35" i="764"/>
  <c r="G30" i="764"/>
  <c r="G31" i="764"/>
  <c r="G32" i="764"/>
  <c r="G33" i="764"/>
  <c r="M12" i="764"/>
  <c r="M13" i="764"/>
  <c r="M14" i="764"/>
  <c r="M15" i="764"/>
  <c r="M16" i="764"/>
  <c r="M17" i="764"/>
  <c r="M18" i="764"/>
  <c r="M19" i="764"/>
  <c r="M20" i="764"/>
  <c r="M21" i="764"/>
  <c r="M22" i="764"/>
  <c r="M23" i="764"/>
  <c r="M24" i="764"/>
  <c r="L21" i="767"/>
  <c r="L22" i="767"/>
  <c r="L23" i="767"/>
  <c r="L26" i="767"/>
  <c r="L27" i="767"/>
  <c r="L28" i="767"/>
  <c r="L29" i="767"/>
  <c r="L30" i="767"/>
  <c r="L24" i="767"/>
  <c r="L25" i="767"/>
  <c r="L10" i="767"/>
  <c r="L11" i="767"/>
  <c r="L12" i="767"/>
  <c r="L15" i="767"/>
  <c r="L16" i="767"/>
  <c r="L13" i="767"/>
  <c r="L14" i="767"/>
  <c r="M24" i="766"/>
  <c r="M25" i="766"/>
  <c r="M26" i="766"/>
  <c r="M27" i="766"/>
  <c r="M28" i="766"/>
  <c r="M29" i="766"/>
  <c r="M12" i="766"/>
  <c r="M13" i="766"/>
  <c r="M14" i="766"/>
  <c r="M15" i="766"/>
  <c r="M16" i="766"/>
  <c r="M17" i="766"/>
  <c r="M18" i="766"/>
  <c r="M82" i="763"/>
  <c r="M83" i="763"/>
  <c r="M84" i="763"/>
  <c r="M85" i="763"/>
  <c r="M86" i="763"/>
  <c r="M73" i="763"/>
  <c r="M74" i="763"/>
  <c r="M75" i="763"/>
  <c r="M76" i="763"/>
  <c r="M77" i="763"/>
  <c r="M64" i="763"/>
  <c r="M65" i="763"/>
  <c r="M66" i="763"/>
  <c r="M67" i="763"/>
  <c r="M68" i="763"/>
  <c r="M55" i="763"/>
  <c r="M56" i="763"/>
  <c r="M57" i="763"/>
  <c r="M58" i="763"/>
  <c r="M59" i="763"/>
  <c r="M46" i="763"/>
  <c r="M47" i="763"/>
  <c r="M48" i="763"/>
  <c r="M37" i="763"/>
  <c r="M38" i="763"/>
  <c r="M39" i="763"/>
  <c r="M28" i="763"/>
  <c r="M29" i="763"/>
  <c r="M30" i="763"/>
  <c r="M26" i="763"/>
  <c r="M27" i="763"/>
  <c r="M13" i="763"/>
  <c r="M14" i="763"/>
  <c r="M15" i="763"/>
  <c r="M16" i="763"/>
  <c r="M17" i="763"/>
  <c r="M18" i="763"/>
  <c r="M19" i="763"/>
  <c r="M73" i="757"/>
  <c r="M74" i="757"/>
  <c r="M75" i="757"/>
  <c r="M76" i="757"/>
  <c r="M77" i="757"/>
  <c r="M78" i="757"/>
  <c r="M79" i="757"/>
  <c r="G73" i="757"/>
  <c r="G74" i="757"/>
  <c r="G75" i="757"/>
  <c r="G76" i="757"/>
  <c r="G77" i="757"/>
  <c r="G78" i="757"/>
  <c r="G79" i="757"/>
  <c r="M63" i="757"/>
  <c r="M64" i="757"/>
  <c r="M65" i="757"/>
  <c r="M66" i="757"/>
  <c r="M67" i="757"/>
  <c r="G63" i="757"/>
  <c r="G64" i="757"/>
  <c r="G65" i="757"/>
  <c r="G66" i="757"/>
  <c r="G67" i="757"/>
  <c r="M53" i="757"/>
  <c r="M54" i="757"/>
  <c r="M55" i="757"/>
  <c r="M56" i="757"/>
  <c r="M57" i="757"/>
  <c r="G53" i="757"/>
  <c r="G54" i="757"/>
  <c r="G55" i="757"/>
  <c r="G56" i="757"/>
  <c r="G57" i="757"/>
  <c r="M43" i="757"/>
  <c r="M44" i="757"/>
  <c r="M45" i="757"/>
  <c r="M46" i="757"/>
  <c r="M47" i="757"/>
  <c r="G43" i="757"/>
  <c r="G44" i="757"/>
  <c r="G45" i="757"/>
  <c r="G46" i="757"/>
  <c r="G47" i="757"/>
  <c r="M34" i="757"/>
  <c r="M35" i="757"/>
  <c r="M36" i="757"/>
  <c r="M37" i="757"/>
  <c r="G34" i="757"/>
  <c r="G35" i="757"/>
  <c r="G36" i="757"/>
  <c r="G37" i="757"/>
  <c r="M25" i="757"/>
  <c r="M26" i="757"/>
  <c r="M27" i="757"/>
  <c r="M28" i="757"/>
  <c r="G25" i="757"/>
  <c r="G26" i="757"/>
  <c r="G27" i="757"/>
  <c r="G28" i="757"/>
  <c r="M11" i="757"/>
  <c r="M12" i="757"/>
  <c r="M13" i="757"/>
  <c r="M14" i="757"/>
  <c r="M15" i="757"/>
  <c r="M16" i="757"/>
  <c r="M17" i="757"/>
  <c r="M18" i="757"/>
  <c r="M19" i="757"/>
  <c r="G11" i="757"/>
  <c r="G12" i="757"/>
  <c r="G13" i="757"/>
  <c r="G14" i="757"/>
  <c r="G15" i="757"/>
  <c r="G16" i="757"/>
  <c r="G17" i="757"/>
  <c r="G18" i="757"/>
  <c r="G19" i="757"/>
  <c r="L10" i="759"/>
  <c r="L11" i="759"/>
  <c r="L12" i="759"/>
  <c r="L13" i="759"/>
  <c r="L14" i="759"/>
  <c r="M17" i="749"/>
  <c r="M18" i="749"/>
  <c r="M19" i="749"/>
  <c r="M20" i="749"/>
  <c r="M21" i="749"/>
  <c r="M22" i="749"/>
  <c r="M23" i="749"/>
  <c r="M24" i="749"/>
  <c r="M25" i="749"/>
  <c r="G18" i="749"/>
  <c r="G19" i="749"/>
  <c r="G20" i="749"/>
  <c r="G21" i="749"/>
  <c r="G22" i="749"/>
  <c r="G23" i="749"/>
  <c r="G24" i="749"/>
  <c r="G25" i="749"/>
  <c r="L34" i="741"/>
  <c r="L35" i="741"/>
  <c r="L36" i="741"/>
  <c r="L27" i="741"/>
  <c r="L28" i="741"/>
  <c r="L29" i="741"/>
  <c r="L20" i="741"/>
  <c r="L21" i="741"/>
  <c r="L22" i="741"/>
  <c r="L11" i="741"/>
  <c r="L12" i="741"/>
  <c r="L13" i="741"/>
  <c r="L14" i="741"/>
  <c r="L15" i="741"/>
  <c r="M43" i="755"/>
  <c r="M44" i="755"/>
  <c r="M45" i="755"/>
  <c r="M46" i="755"/>
  <c r="M47" i="755"/>
  <c r="M48" i="755"/>
  <c r="M49" i="755"/>
  <c r="G10" i="755"/>
  <c r="G11" i="755"/>
  <c r="G12" i="755"/>
  <c r="G13" i="755"/>
  <c r="G14" i="755"/>
  <c r="G15" i="755"/>
  <c r="G16" i="755"/>
  <c r="G18" i="755"/>
  <c r="G19" i="755"/>
  <c r="G24" i="755"/>
  <c r="G25" i="755"/>
  <c r="G26" i="755"/>
  <c r="G27" i="755"/>
  <c r="G28" i="755"/>
  <c r="G33" i="755"/>
  <c r="G34" i="755"/>
  <c r="G35" i="755"/>
  <c r="G36" i="755"/>
  <c r="G37" i="755"/>
  <c r="G42" i="755"/>
  <c r="G43" i="755"/>
  <c r="G44" i="755"/>
  <c r="G45" i="755"/>
  <c r="G48" i="755"/>
  <c r="G49" i="755"/>
  <c r="G46" i="755"/>
  <c r="G47" i="755"/>
  <c r="M34" i="755"/>
  <c r="M35" i="755"/>
  <c r="M36" i="755"/>
  <c r="M37" i="755"/>
  <c r="M25" i="755"/>
  <c r="M26" i="755"/>
  <c r="M27" i="755"/>
  <c r="M28" i="755"/>
  <c r="M11" i="755"/>
  <c r="M12" i="755"/>
  <c r="M13" i="755"/>
  <c r="M14" i="755"/>
  <c r="M15" i="755"/>
  <c r="M16" i="755"/>
  <c r="M18" i="755"/>
  <c r="M19" i="755"/>
  <c r="M57" i="756"/>
  <c r="M58" i="756"/>
  <c r="M59" i="756"/>
  <c r="M60" i="756"/>
  <c r="M61" i="756"/>
  <c r="M62" i="756"/>
  <c r="M63" i="756"/>
  <c r="M51" i="756"/>
  <c r="M52" i="756"/>
  <c r="M54" i="756"/>
  <c r="M53" i="756"/>
  <c r="M45" i="756"/>
  <c r="M46" i="756"/>
  <c r="M47" i="756"/>
  <c r="M48" i="756"/>
  <c r="M38" i="756"/>
  <c r="M39" i="756"/>
  <c r="M40" i="756"/>
  <c r="M41" i="756"/>
  <c r="M42" i="756"/>
  <c r="M32" i="756"/>
  <c r="M33" i="756"/>
  <c r="M35" i="756"/>
  <c r="M34" i="756"/>
  <c r="M26" i="756"/>
  <c r="M27" i="756"/>
  <c r="M29" i="756"/>
  <c r="M28" i="756"/>
  <c r="M20" i="756"/>
  <c r="M21" i="756"/>
  <c r="M22" i="756"/>
  <c r="M23" i="756"/>
  <c r="M12" i="756"/>
  <c r="M13" i="756"/>
  <c r="M14" i="756"/>
  <c r="M15" i="756"/>
  <c r="M16" i="756"/>
  <c r="M17" i="756"/>
  <c r="G13" i="756"/>
  <c r="G14" i="756"/>
  <c r="M11" i="768"/>
  <c r="M12" i="768"/>
  <c r="G11" i="746"/>
  <c r="M11" i="746"/>
  <c r="G12" i="746"/>
  <c r="M12" i="746"/>
  <c r="G13" i="746"/>
  <c r="M13" i="746"/>
  <c r="G14" i="746"/>
  <c r="M14" i="746"/>
  <c r="G15" i="746"/>
  <c r="M15" i="746"/>
  <c r="G11" i="768"/>
  <c r="G12" i="768"/>
  <c r="F9" i="765"/>
  <c r="H9" i="765"/>
  <c r="F6" i="765"/>
  <c r="F4" i="765"/>
  <c r="AC9" i="765"/>
  <c r="G78" i="724"/>
  <c r="G79" i="724"/>
  <c r="G80" i="724"/>
  <c r="G81" i="724"/>
  <c r="M9" i="762"/>
  <c r="N107" i="724"/>
  <c r="N206" i="724"/>
  <c r="N207" i="724"/>
  <c r="N209" i="724"/>
  <c r="N217" i="724"/>
  <c r="N218" i="724"/>
  <c r="N219" i="724"/>
  <c r="N220" i="724"/>
  <c r="N221" i="724"/>
  <c r="N222" i="724"/>
  <c r="N226" i="724"/>
  <c r="N227" i="724"/>
  <c r="N228" i="724"/>
  <c r="N229" i="724"/>
  <c r="N230" i="724"/>
  <c r="N231" i="724"/>
  <c r="N232" i="724"/>
  <c r="N233" i="724"/>
  <c r="N234" i="724"/>
  <c r="N235" i="724"/>
  <c r="N236" i="724"/>
  <c r="N237" i="724"/>
  <c r="N238" i="724"/>
  <c r="N240" i="724"/>
  <c r="N241" i="724"/>
  <c r="N242" i="724"/>
  <c r="N243" i="724"/>
  <c r="N244" i="724"/>
  <c r="N245" i="724"/>
  <c r="N246" i="724"/>
  <c r="N247" i="724"/>
  <c r="N248" i="724"/>
  <c r="N249" i="724"/>
  <c r="N250" i="724"/>
  <c r="N251" i="724"/>
  <c r="N252" i="724"/>
  <c r="N253" i="724"/>
  <c r="N254" i="724"/>
  <c r="N255" i="724"/>
  <c r="N256" i="724"/>
  <c r="N257" i="724"/>
  <c r="N258" i="724"/>
  <c r="N259" i="724"/>
  <c r="N260" i="724"/>
  <c r="N261" i="724"/>
  <c r="N262" i="724"/>
  <c r="N263" i="724"/>
  <c r="N264" i="724"/>
  <c r="G297" i="724"/>
  <c r="G298" i="724"/>
  <c r="G299" i="724"/>
  <c r="G300" i="724"/>
  <c r="G301" i="724"/>
  <c r="G302" i="724"/>
  <c r="G303" i="724"/>
  <c r="G304" i="724"/>
  <c r="G305" i="724"/>
  <c r="G242" i="724"/>
  <c r="G243" i="724"/>
  <c r="G244" i="724"/>
  <c r="G245" i="724"/>
  <c r="G246" i="724"/>
  <c r="G86" i="724"/>
  <c r="G89" i="724"/>
  <c r="G90" i="724"/>
  <c r="G91" i="724"/>
  <c r="G92" i="724"/>
  <c r="G93" i="724"/>
  <c r="G94" i="724"/>
  <c r="G45" i="724"/>
  <c r="G46" i="724"/>
  <c r="G47" i="724"/>
  <c r="G48" i="724"/>
  <c r="G49" i="724"/>
  <c r="G50" i="724"/>
  <c r="G51" i="724"/>
  <c r="G52" i="724"/>
  <c r="G53" i="724"/>
  <c r="G54" i="724"/>
  <c r="G55" i="724"/>
  <c r="G56" i="724"/>
  <c r="G57" i="724"/>
  <c r="G58" i="724"/>
  <c r="N109" i="724"/>
  <c r="N111" i="724"/>
  <c r="G100" i="724"/>
  <c r="G63" i="724"/>
  <c r="G64" i="724"/>
  <c r="G65" i="724"/>
  <c r="G66" i="724"/>
  <c r="G67" i="724"/>
  <c r="G68" i="724"/>
  <c r="G69" i="724"/>
  <c r="G70" i="724"/>
  <c r="G71" i="724"/>
  <c r="G73" i="724"/>
  <c r="G74" i="724"/>
  <c r="G26" i="724"/>
  <c r="G27" i="724"/>
  <c r="N128" i="724"/>
  <c r="N129" i="724"/>
  <c r="N131" i="724"/>
  <c r="N132" i="724"/>
  <c r="N172" i="724"/>
  <c r="N174" i="724"/>
  <c r="F132" i="724"/>
  <c r="F133" i="724"/>
  <c r="F134" i="724"/>
  <c r="F135" i="724"/>
  <c r="F136" i="724"/>
  <c r="F137" i="724"/>
  <c r="F138" i="724"/>
  <c r="M9" i="754"/>
  <c r="G10" i="754"/>
  <c r="M10" i="754"/>
  <c r="G11" i="754"/>
  <c r="M11" i="754"/>
  <c r="G12" i="754"/>
  <c r="M12" i="754"/>
  <c r="G13" i="754"/>
  <c r="M13" i="754"/>
  <c r="G14" i="754"/>
  <c r="M14" i="754"/>
  <c r="M19" i="754"/>
  <c r="G20" i="754"/>
  <c r="M20" i="754"/>
  <c r="G21" i="754"/>
  <c r="M21" i="754"/>
  <c r="G22" i="754"/>
  <c r="M22" i="754"/>
  <c r="G23" i="754"/>
  <c r="M23" i="754"/>
  <c r="G24" i="754"/>
  <c r="M24" i="754"/>
  <c r="M10" i="762"/>
  <c r="M11" i="762"/>
  <c r="M12" i="762"/>
  <c r="M13" i="762"/>
  <c r="M14" i="762"/>
  <c r="M15" i="762"/>
  <c r="M16" i="762"/>
  <c r="M17" i="762"/>
  <c r="E3" i="724"/>
  <c r="E117" i="724"/>
  <c r="E4" i="724"/>
  <c r="E118" i="724"/>
  <c r="E5" i="724"/>
  <c r="E119" i="724"/>
  <c r="E123" i="724"/>
  <c r="E124" i="724"/>
  <c r="E125" i="724"/>
  <c r="F142" i="724"/>
  <c r="G144" i="724"/>
  <c r="G145" i="724"/>
  <c r="G149" i="724"/>
  <c r="G150" i="724"/>
  <c r="G151" i="724"/>
  <c r="G152" i="724"/>
  <c r="F155" i="724"/>
  <c r="F156" i="724"/>
  <c r="F157" i="724"/>
  <c r="F159" i="724"/>
  <c r="F160" i="724"/>
  <c r="F163" i="724"/>
  <c r="F164" i="724"/>
  <c r="F165" i="724"/>
  <c r="F166" i="724"/>
  <c r="F167" i="724"/>
  <c r="F168" i="724"/>
  <c r="F169" i="724"/>
  <c r="F170" i="724"/>
  <c r="F171" i="724"/>
  <c r="N179" i="724"/>
  <c r="N181" i="724"/>
  <c r="E195" i="724"/>
  <c r="E196" i="724"/>
  <c r="E197" i="724"/>
  <c r="E200" i="724"/>
  <c r="E201" i="724"/>
  <c r="E202" i="724"/>
  <c r="F210" i="724"/>
  <c r="F211" i="724"/>
  <c r="F212" i="724"/>
  <c r="F213" i="724"/>
  <c r="F214" i="724"/>
  <c r="F215" i="724"/>
  <c r="F216" i="724"/>
  <c r="F217" i="724"/>
  <c r="F218" i="724"/>
  <c r="F219" i="724"/>
  <c r="F220" i="724"/>
  <c r="F221" i="724"/>
  <c r="F222" i="724"/>
  <c r="G227" i="724"/>
  <c r="G228" i="724"/>
  <c r="G229" i="724"/>
  <c r="G230" i="724"/>
  <c r="G231" i="724"/>
  <c r="G232" i="724"/>
  <c r="G233" i="724"/>
  <c r="G234" i="724"/>
  <c r="G235" i="724"/>
  <c r="G236" i="724"/>
  <c r="G237" i="724"/>
  <c r="G238" i="724"/>
  <c r="G263" i="724"/>
  <c r="G264" i="724"/>
  <c r="G266" i="724"/>
  <c r="G283" i="724"/>
  <c r="G284" i="724"/>
  <c r="G285" i="724"/>
  <c r="G286" i="724"/>
  <c r="G287" i="724"/>
  <c r="G291" i="724"/>
  <c r="G292" i="724"/>
  <c r="G293" i="724"/>
  <c r="G294" i="724"/>
  <c r="G309" i="724"/>
  <c r="G312" i="724"/>
  <c r="G313" i="724"/>
  <c r="G317" i="724"/>
  <c r="G323" i="724"/>
  <c r="G324" i="724"/>
  <c r="G325" i="724"/>
  <c r="G329" i="724"/>
  <c r="G330" i="724"/>
  <c r="G331" i="724"/>
  <c r="G332" i="724"/>
  <c r="G338" i="724"/>
  <c r="G339" i="724"/>
  <c r="G340" i="724"/>
  <c r="G341" i="724"/>
  <c r="G342" i="724"/>
  <c r="G343" i="724"/>
  <c r="G344" i="724"/>
  <c r="G345" i="724"/>
  <c r="H343" i="724"/>
  <c r="H344" i="724"/>
  <c r="H345" i="724"/>
  <c r="G349" i="724"/>
  <c r="G352" i="724"/>
  <c r="G353" i="724"/>
  <c r="G356" i="724"/>
  <c r="F361" i="724"/>
  <c r="F362" i="724"/>
  <c r="F363" i="724"/>
  <c r="N369" i="724"/>
  <c r="O381" i="724"/>
  <c r="B4" i="745"/>
  <c r="J12" i="724"/>
  <c r="J126" i="724"/>
  <c r="J203" i="724"/>
  <c r="N265" i="724"/>
  <c r="N266" i="724"/>
  <c r="N267" i="724"/>
  <c r="N270" i="724"/>
  <c r="N271" i="724"/>
  <c r="N272" i="724"/>
  <c r="N273" i="724"/>
  <c r="N274" i="724"/>
  <c r="N275" i="724"/>
  <c r="N278" i="724"/>
  <c r="N281" i="724"/>
  <c r="N282" i="724"/>
  <c r="N283" i="724"/>
  <c r="N284" i="724"/>
  <c r="N285" i="724"/>
  <c r="N289" i="724"/>
  <c r="N290" i="724"/>
  <c r="N291" i="724"/>
  <c r="N292" i="724"/>
  <c r="N293" i="724"/>
  <c r="N294" i="724"/>
  <c r="N295" i="724"/>
  <c r="N296" i="724"/>
  <c r="N297" i="724"/>
  <c r="N298" i="724"/>
  <c r="N300" i="724"/>
  <c r="N301" i="724"/>
  <c r="N302" i="724"/>
  <c r="N303" i="724"/>
  <c r="N304" i="724"/>
  <c r="N305" i="724"/>
  <c r="N307" i="724"/>
  <c r="N308" i="724"/>
  <c r="N309" i="724"/>
  <c r="X9" i="765"/>
  <c r="G249" i="724"/>
  <c r="G250" i="724"/>
  <c r="G251" i="724"/>
  <c r="G252" i="724"/>
  <c r="G253" i="724"/>
  <c r="G254" i="724"/>
  <c r="G255" i="724"/>
  <c r="G256" i="724"/>
  <c r="G257" i="724"/>
  <c r="G258" i="724"/>
  <c r="G259" i="724"/>
  <c r="N286" i="724"/>
  <c r="N287" i="724"/>
  <c r="N310" i="724"/>
  <c r="N311" i="724"/>
  <c r="N312" i="724"/>
  <c r="N313" i="724"/>
  <c r="N314" i="724"/>
  <c r="N315" i="724"/>
  <c r="N316" i="724"/>
  <c r="N317" i="724"/>
  <c r="N318" i="724"/>
  <c r="N319" i="724"/>
  <c r="N320" i="724"/>
  <c r="N321" i="724"/>
  <c r="N322" i="724"/>
  <c r="N323" i="724"/>
  <c r="N324" i="724"/>
  <c r="N325" i="724"/>
  <c r="N326" i="724"/>
  <c r="N327" i="724"/>
  <c r="N328" i="724"/>
  <c r="N329" i="724"/>
  <c r="N330" i="724"/>
  <c r="N331" i="724"/>
  <c r="N332" i="724"/>
  <c r="N333" i="724"/>
  <c r="N334" i="724"/>
  <c r="N335" i="724"/>
  <c r="N336" i="724"/>
  <c r="N337" i="724"/>
  <c r="N338" i="724"/>
  <c r="N339" i="724"/>
  <c r="N340" i="724"/>
  <c r="N341" i="724"/>
  <c r="N342" i="724"/>
  <c r="N343" i="724"/>
  <c r="N344" i="724"/>
  <c r="N345" i="724"/>
  <c r="N347" i="724"/>
  <c r="N348" i="724"/>
  <c r="N349" i="724"/>
  <c r="N350" i="724"/>
  <c r="N351" i="724"/>
  <c r="N352" i="724"/>
  <c r="N353" i="724"/>
  <c r="N354" i="724"/>
  <c r="N355" i="724"/>
  <c r="N356" i="724"/>
  <c r="N357" i="724"/>
  <c r="N358" i="724"/>
  <c r="N359" i="724"/>
  <c r="N360" i="724"/>
  <c r="N361" i="724"/>
  <c r="N362" i="724"/>
  <c r="N363" i="724"/>
  <c r="N364" i="724"/>
  <c r="N365" i="724"/>
  <c r="N366" i="724"/>
  <c r="N367" i="724"/>
  <c r="N368" i="724"/>
  <c r="N177" i="724"/>
  <c r="N175" i="724"/>
  <c r="N176" i="724"/>
  <c r="N94" i="724"/>
  <c r="N98" i="724"/>
  <c r="N99" i="724"/>
  <c r="N100" i="724"/>
  <c r="N101" i="724"/>
  <c r="N102" i="724"/>
  <c r="N103" i="724"/>
  <c r="N104" i="724"/>
  <c r="N105" i="724"/>
  <c r="N106" i="724"/>
  <c r="S9" i="765"/>
</calcChain>
</file>

<file path=xl/sharedStrings.xml><?xml version="1.0" encoding="utf-8"?>
<sst xmlns="http://schemas.openxmlformats.org/spreadsheetml/2006/main" count="3726" uniqueCount="750">
  <si>
    <t>*</t>
  </si>
  <si>
    <t>Chair</t>
  </si>
  <si>
    <t>MI</t>
  </si>
  <si>
    <t>Modify and/or Approve Agenda</t>
  </si>
  <si>
    <t>All</t>
  </si>
  <si>
    <t>DT/MI</t>
  </si>
  <si>
    <t>-</t>
  </si>
  <si>
    <t xml:space="preserve"> </t>
  </si>
  <si>
    <t>Discus issues related to send 802 documents to JTC1 for ratification</t>
  </si>
  <si>
    <t>Consider any motions</t>
  </si>
  <si>
    <t>Review progess</t>
  </si>
  <si>
    <t>Review progress</t>
  </si>
  <si>
    <t>Review the week's work and plan WG motions</t>
  </si>
  <si>
    <t>Review status of liaisons previously sent to SC6</t>
  </si>
  <si>
    <t>Global regulatory summaries</t>
  </si>
  <si>
    <t>Review critical regulatory issues</t>
  </si>
  <si>
    <t xml:space="preserve">OTHER ANNOUNCEMENTS - Social </t>
  </si>
  <si>
    <t xml:space="preserve">IEEE 802.18 RADIO REGULATORY TAG - WG18 topics review  </t>
  </si>
  <si>
    <t>PARs</t>
  </si>
  <si>
    <r>
      <t>WG ATTENDANCE PROCEDURES AND UPDATE</t>
    </r>
    <r>
      <rPr>
        <sz val="10"/>
        <rFont val="Arial"/>
        <family val="2"/>
      </rPr>
      <t/>
    </r>
  </si>
  <si>
    <t xml:space="preserve">Recess </t>
  </si>
  <si>
    <t>Ad Hoc Group Chair</t>
  </si>
  <si>
    <t>Call to Order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</si>
  <si>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</si>
  <si>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</si>
  <si>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</si>
  <si>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</si>
  <si>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</si>
  <si>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</si>
  <si>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</si>
  <si>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Chair's Update and Review of Objectives</t>
  </si>
  <si>
    <t>stds-802-11-tgai@listsev.ieee.org</t>
  </si>
  <si>
    <t>Task Group ai</t>
  </si>
  <si>
    <t>WG18 Agenda plans</t>
  </si>
  <si>
    <t>WG19 Agenda plans</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</si>
  <si>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</si>
  <si>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</si>
  <si>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</si>
  <si>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</si>
  <si>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</si>
  <si>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</si>
  <si>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</si>
  <si>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</si>
  <si>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</si>
  <si>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</si>
  <si>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</si>
  <si>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</si>
  <si>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</si>
  <si>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</si>
  <si>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</si>
  <si>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</si>
  <si>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Chair</t>
  </si>
  <si>
    <t>MI</t>
  </si>
  <si>
    <t>DT/MI</t>
  </si>
  <si>
    <t>Plan for the Week</t>
  </si>
  <si>
    <t>-</t>
  </si>
  <si>
    <t>ALL</t>
  </si>
  <si>
    <t>II</t>
  </si>
  <si>
    <t>IMAT Attendance</t>
  </si>
  <si>
    <t>Review NIST Smart Grid Report contents and schedules</t>
  </si>
  <si>
    <t>Review Suggest changes</t>
  </si>
  <si>
    <t>TGRev/MB - ACCUMULATED MAINTENANCE CHANGES</t>
  </si>
  <si>
    <t xml:space="preserve">TGRev/MB    (If Required)   </t>
  </si>
  <si>
    <t>RECESS UNTIL WEDNESDAY</t>
  </si>
  <si>
    <t>RECESS FOR LUNCH and SUBGROUPS</t>
  </si>
  <si>
    <t>BLUETOOTH SIG</t>
  </si>
  <si>
    <t>*</t>
  </si>
  <si>
    <t>-</t>
  </si>
  <si>
    <t>Presentation of submissions</t>
  </si>
  <si>
    <t>?</t>
  </si>
  <si>
    <t>CHAIR - Dave Halasz (Aclara)</t>
  </si>
  <si>
    <t>Halasz</t>
  </si>
  <si>
    <t>CALL FOR SECRETARY</t>
  </si>
  <si>
    <t>HALASZ</t>
  </si>
  <si>
    <t>Stephens/Ecclesine</t>
  </si>
  <si>
    <t>CHAIR   - Hiroshi Mano (Root)</t>
  </si>
  <si>
    <t>DT</t>
  </si>
  <si>
    <t>MI</t>
  </si>
  <si>
    <t>II</t>
  </si>
  <si>
    <t>CHAIR - Eldad Perahia / VICE-CHAIR - Vinko Erceg / VICE-CHAIR - James Yee / Editor - Carlos Cordeiro</t>
  </si>
  <si>
    <t>802.11aa (Robust Audio Video Transport Streaming) Objectives For the San Diego Meeting</t>
  </si>
  <si>
    <t>Chair - Dorothy Stanley (Aruba Networks)</t>
  </si>
  <si>
    <t xml:space="preserve">APPROVE OR MODIFY AGENDA </t>
  </si>
  <si>
    <t>Approval of Previous Meeting Minutes</t>
  </si>
  <si>
    <t>Editor's report</t>
  </si>
  <si>
    <t>Stephens</t>
  </si>
  <si>
    <t>REVIEW AND APPROVE MINUTES of Orlando</t>
  </si>
  <si>
    <t>Review of major decisions from Orlando</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</si>
  <si>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</si>
  <si>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</si>
  <si>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</si>
  <si>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</si>
  <si>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 xml:space="preserve">Comment Resolution </t>
  </si>
  <si>
    <t>Ad Hoc Group Meetings</t>
  </si>
  <si>
    <t>Presentations and Straw Polls</t>
  </si>
  <si>
    <t>TG Motions</t>
  </si>
  <si>
    <t>Chair's Status Update &amp; Review of IEEE 802 &amp; 802.11 Policies and Procedures (IP, Voting, Robert's Rules, etc)</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</si>
  <si>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</si>
  <si>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</si>
  <si>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</si>
  <si>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</si>
  <si>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</si>
  <si>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</si>
  <si>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</si>
  <si>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</si>
  <si>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</si>
  <si>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</si>
  <si>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</si>
  <si>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</si>
  <si>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</si>
  <si>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Motions</t>
  </si>
  <si>
    <t>TASK GROUP AE OBJECTIVES FOR THIS SESSION</t>
  </si>
  <si>
    <t>Prioritization of Management Frames Task Group</t>
  </si>
  <si>
    <t>TGAF TASK GROUP AGENDA &amp; OBJECTIVES FOR THIS SESSION</t>
  </si>
  <si>
    <t>IEEE 802.11 - TV White Spaces Task Group</t>
  </si>
  <si>
    <t xml:space="preserve">CHAIR (pro-tem) - Rich Kennedy </t>
  </si>
  <si>
    <t>Task Group ae</t>
  </si>
  <si>
    <t>Task Group af</t>
  </si>
  <si>
    <t>AE</t>
  </si>
  <si>
    <t>AA</t>
  </si>
  <si>
    <t>Chair</t>
  </si>
  <si>
    <t>MI</t>
  </si>
  <si>
    <t>*</t>
  </si>
  <si>
    <t>802.11ac - Very High Throughput</t>
  </si>
  <si>
    <t>Aboul-Magd</t>
  </si>
  <si>
    <t>CHAIR - ANDREW MYLES</t>
  </si>
  <si>
    <t>CHAIR - Rich Kennedy (Research In Motion)</t>
  </si>
  <si>
    <t>REVIEW AND APPROVE THE AGENDA</t>
  </si>
  <si>
    <t>Review and approve any output document(s) to be sent to 802.18</t>
  </si>
  <si>
    <t>Regulatory ad hoc  AGENDA &amp; OBJECTIVES FOR THIS SESSION</t>
  </si>
  <si>
    <t>CHAIR pro-tem - Michael Montemurro(Research in Motion)</t>
  </si>
  <si>
    <t>Recess until next Session</t>
  </si>
  <si>
    <t>MONTEMURRO</t>
  </si>
  <si>
    <t>WG11 REGULATORY</t>
  </si>
  <si>
    <t>ARC SC  (If required)</t>
  </si>
  <si>
    <t>WORKING GROUP GENERAL</t>
  </si>
  <si>
    <t>WG15 Liaison Report</t>
  </si>
  <si>
    <t>Technical Editor - Adrian Stephens (Intel)</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</si>
  <si>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</si>
  <si>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</si>
  <si>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</si>
  <si>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</si>
  <si>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</si>
  <si>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</si>
  <si>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</si>
  <si>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</si>
  <si>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</si>
  <si>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</si>
  <si>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</si>
  <si>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</si>
  <si>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</si>
  <si>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</si>
  <si>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</si>
  <si>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</si>
  <si>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</si>
  <si>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</si>
  <si>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</si>
  <si>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</si>
  <si>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</si>
  <si>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</si>
  <si>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</si>
  <si>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</si>
  <si>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</si>
  <si>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</si>
  <si>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</si>
  <si>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</si>
  <si>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</si>
  <si>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</si>
  <si>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</si>
  <si>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</si>
  <si>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</si>
  <si>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</si>
  <si>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</si>
  <si>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</si>
  <si>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</si>
  <si>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</si>
  <si>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</si>
  <si>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</si>
  <si>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</si>
  <si>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</si>
  <si>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</si>
  <si>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</si>
  <si>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</si>
  <si>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</si>
  <si>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</si>
  <si>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</si>
  <si>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</si>
  <si>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</si>
  <si>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</si>
  <si>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</si>
  <si>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</si>
  <si>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</si>
  <si>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</si>
  <si>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</si>
  <si>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</si>
  <si>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</si>
  <si>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</si>
  <si>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</si>
  <si>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</si>
  <si>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</si>
  <si>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</si>
  <si>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</si>
  <si>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</si>
  <si>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</si>
  <si>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</si>
  <si>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</si>
  <si>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</si>
  <si>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</si>
  <si>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</si>
  <si>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</si>
  <si>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</si>
  <si>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</si>
  <si>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</si>
  <si>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</si>
  <si>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</si>
  <si>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</si>
  <si>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</si>
  <si>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</si>
  <si>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</si>
  <si>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</si>
  <si>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</si>
  <si>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</si>
  <si>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</si>
  <si>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</si>
  <si>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</si>
  <si>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</si>
  <si>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TGAA (If Required)</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</si>
  <si>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</si>
  <si>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</si>
  <si>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</si>
  <si>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</si>
  <si>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</si>
  <si>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</si>
  <si>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</si>
  <si>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</si>
  <si>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</si>
  <si>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</si>
  <si>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</si>
  <si>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</si>
  <si>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</si>
  <si>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</si>
  <si>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</si>
  <si>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</si>
  <si>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</si>
  <si>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</si>
  <si>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</si>
  <si>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</si>
  <si>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</si>
  <si>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</si>
  <si>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</si>
  <si>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</si>
  <si>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</si>
  <si>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</si>
  <si>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</si>
  <si>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</si>
  <si>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</si>
  <si>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</si>
  <si>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</si>
  <si>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</si>
  <si>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</si>
  <si>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</si>
  <si>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</si>
  <si>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</si>
  <si>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</si>
  <si>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</si>
  <si>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</si>
  <si>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</si>
  <si>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</si>
  <si>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</si>
  <si>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</si>
  <si>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</si>
  <si>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</si>
  <si>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</si>
  <si>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</si>
  <si>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</si>
  <si>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</si>
  <si>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</si>
  <si>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</si>
  <si>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</si>
  <si>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</si>
  <si>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</si>
  <si>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</si>
  <si>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</si>
  <si>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</si>
  <si>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</si>
  <si>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</si>
  <si>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</si>
  <si>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</si>
  <si>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</si>
  <si>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</si>
  <si>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</si>
  <si>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</si>
  <si>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</si>
  <si>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</si>
  <si>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</si>
  <si>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</si>
  <si>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</si>
  <si>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</si>
  <si>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</si>
  <si>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</si>
  <si>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</si>
  <si>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</si>
  <si>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</si>
  <si>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</si>
  <si>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</si>
  <si>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</si>
  <si>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</si>
  <si>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</si>
  <si>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</si>
  <si>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</si>
  <si>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</si>
  <si>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TGS</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</si>
  <si>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</si>
  <si>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</si>
  <si>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</si>
  <si>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</si>
  <si>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</si>
  <si>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</si>
  <si>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</si>
  <si>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</si>
  <si>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</si>
  <si>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</si>
  <si>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</si>
  <si>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</si>
  <si>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</si>
  <si>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</si>
  <si>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</si>
  <si>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</si>
  <si>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</si>
  <si>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</si>
  <si>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</si>
  <si>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</si>
  <si>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</si>
  <si>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</si>
  <si>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</si>
  <si>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</si>
  <si>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</si>
  <si>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</si>
  <si>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</si>
  <si>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</si>
  <si>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</si>
  <si>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</si>
  <si>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</si>
  <si>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</si>
  <si>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</si>
  <si>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</si>
  <si>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</si>
  <si>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</si>
  <si>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</si>
  <si>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</si>
  <si>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</si>
  <si>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</si>
  <si>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</si>
  <si>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</si>
  <si>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</si>
  <si>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</si>
  <si>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</si>
  <si>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</si>
  <si>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</si>
  <si>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</si>
  <si>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</si>
  <si>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</si>
  <si>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</si>
  <si>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</si>
  <si>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</si>
  <si>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</si>
  <si>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</si>
  <si>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</si>
  <si>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</si>
  <si>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</si>
  <si>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</si>
  <si>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</si>
  <si>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</si>
  <si>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Marvell Lane, Santa Clara, CA, 95054</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</si>
  <si>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</si>
  <si>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</si>
  <si>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</si>
  <si>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</si>
  <si>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</si>
  <si>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</si>
  <si>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</si>
  <si>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</si>
  <si>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</si>
  <si>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</si>
  <si>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</si>
  <si>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</si>
  <si>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</si>
  <si>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</si>
  <si>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</si>
  <si>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</si>
  <si>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</si>
  <si>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</si>
  <si>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</si>
  <si>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</si>
  <si>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</si>
  <si>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</si>
  <si>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</si>
  <si>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</si>
  <si>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</si>
  <si>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</si>
  <si>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</si>
  <si>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</si>
  <si>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</si>
  <si>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</si>
  <si>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</si>
  <si>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</si>
  <si>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</si>
  <si>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</si>
  <si>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Vice Chair (Issues Tracker) - Michael Montemurro (Research In Motion Ltd.)</t>
  </si>
  <si>
    <t>Secretary - Jon Rosdahl (CSR)</t>
  </si>
  <si>
    <t>Review and process work items for maintenance/revision of the Standard</t>
  </si>
  <si>
    <t>Review Timeline, Amendment schedule and Plan of Record</t>
  </si>
  <si>
    <t>ME</t>
  </si>
  <si>
    <t>Review Plan of Record and Amendment Timelines</t>
  </si>
  <si>
    <t>All agenda items are General Orders, i.e. time is not fixed, unless otherwise noted</t>
  </si>
  <si>
    <t>* - consent agenda</t>
  </si>
  <si>
    <t>+ - special order, i.e. fixed time</t>
  </si>
  <si>
    <t>ME - Motion, External        MI - Motion, Internal</t>
  </si>
  <si>
    <t>DT- Discussion Topic           II - Information Item</t>
  </si>
  <si>
    <t>Review IEEE/802 &amp; 802.11 Policies and Rules</t>
  </si>
  <si>
    <t>Meeting Call To Order</t>
  </si>
  <si>
    <t>Review IEEE 802 &amp; 802.11 Policies and Rules</t>
  </si>
  <si>
    <t>Call for Essential Patents</t>
  </si>
  <si>
    <t>Chair's Welcome, Status Update and Review of Objectives for the Session</t>
  </si>
  <si>
    <t>Approve or Modify Agenda</t>
  </si>
  <si>
    <t>Old Business</t>
  </si>
  <si>
    <t>New Business</t>
  </si>
  <si>
    <t xml:space="preserve">Adjourn </t>
  </si>
  <si>
    <t>Comment Resolution</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</si>
  <si>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</si>
  <si>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</si>
  <si>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</si>
  <si>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</si>
  <si>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</si>
  <si>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</si>
  <si>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</si>
  <si>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</si>
  <si>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</si>
  <si>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</si>
  <si>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</si>
  <si>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JTC1 AD HOC AGENDA &amp; OBJECTIVES FOR THIS SESSION</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</si>
  <si>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</si>
  <si>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</si>
  <si>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</si>
  <si>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</si>
  <si>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</si>
  <si>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</si>
  <si>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</si>
  <si>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</si>
  <si>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</si>
  <si>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</si>
  <si>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</si>
  <si>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</si>
  <si>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</si>
  <si>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</si>
  <si>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VOTER STATUS REQUESTS FOR WG VOTING MEMBERSHIP</t>
  </si>
  <si>
    <r>
      <t>WG DOCUMENTATION SERVER AND UPDATE</t>
    </r>
    <r>
      <rPr>
        <sz val="10"/>
        <rFont val="Arial"/>
        <family val="2"/>
      </rPr>
      <t/>
    </r>
  </si>
  <si>
    <t>TGad - VHT  60GHz</t>
  </si>
  <si>
    <t>MB</t>
  </si>
  <si>
    <t>AD</t>
  </si>
  <si>
    <t>AC</t>
  </si>
  <si>
    <t>REG</t>
  </si>
  <si>
    <t>KRAEMER / ALL</t>
  </si>
  <si>
    <t>TGae</t>
  </si>
  <si>
    <t>TGaf</t>
  </si>
  <si>
    <t>CHAIR - Clint Chaplin (Samsung Electronics)</t>
  </si>
  <si>
    <t xml:space="preserve">Joint meetings </t>
  </si>
  <si>
    <t>TGae - QoS MAN</t>
  </si>
  <si>
    <t>TGaf - TV White Space</t>
  </si>
  <si>
    <t>Smart Grid</t>
  </si>
  <si>
    <t>Unscheduled Time</t>
  </si>
  <si>
    <t>TGae  (If Required)</t>
  </si>
  <si>
    <t>TGaf  (If Required)</t>
  </si>
  <si>
    <t>STUDY GROUP MOTIONS:</t>
  </si>
  <si>
    <t>ADHOC GROUP MOTIONS:</t>
  </si>
  <si>
    <t>LIAISON REPORTS:</t>
  </si>
  <si>
    <t>CHAIR - BRUCE KRAEMER</t>
  </si>
  <si>
    <t>ad hoc  Meeting Call To Order</t>
  </si>
  <si>
    <t>Discuss next steps</t>
  </si>
  <si>
    <t>Provide output report/recommendation to WG</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</si>
  <si>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</si>
  <si>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</si>
  <si>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</si>
  <si>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</si>
  <si>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</si>
  <si>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</si>
  <si>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Smart Grid AD HOC AGENDA &amp; OBJECTIVES FOR THIS SESSION</t>
  </si>
  <si>
    <t>Smt Grid</t>
  </si>
  <si>
    <t>stds-802-11-tgae@listsev.ieee.org</t>
  </si>
  <si>
    <t>AF</t>
  </si>
  <si>
    <t>Review Smart Grid Requirements and implications to 802.11 standard specification</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</si>
  <si>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</si>
  <si>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</si>
  <si>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</si>
  <si>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</si>
  <si>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</si>
  <si>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</si>
  <si>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</si>
  <si>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</si>
  <si>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</si>
  <si>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</si>
  <si>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</si>
  <si>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</si>
  <si>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JOINT WIRELESS MEETING</t>
  </si>
  <si>
    <t>IEEE 802.11 WG</t>
  </si>
  <si>
    <t>OPENING PLENARY</t>
  </si>
  <si>
    <t>SMITH</t>
  </si>
  <si>
    <t>Continue work on 802 Overview and Architecture document</t>
  </si>
  <si>
    <t>Consider other 802.11 Architecture discussions</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</si>
  <si>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</si>
  <si>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</si>
  <si>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</si>
  <si>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</si>
  <si>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</si>
  <si>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</si>
  <si>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LB 178 Comment Resolution</t>
  </si>
  <si>
    <t>TG Meeting Call to Order</t>
  </si>
  <si>
    <t>Editor Report</t>
  </si>
  <si>
    <t>Robert Stacey</t>
  </si>
  <si>
    <t>TG Motions and Presentations</t>
  </si>
  <si>
    <t>Recess for Ad Hoc Group Meetings</t>
  </si>
  <si>
    <t>Review of IEEE 802 &amp; 802.11 Policies and Procedures (IP, Voting, Robert's Rules, etc)</t>
  </si>
  <si>
    <t xml:space="preserve"> TGac Meetings</t>
  </si>
  <si>
    <t>Ad Hoc Groups Reports and Pre-Motions</t>
  </si>
  <si>
    <t>Telecons and Ad Hoc meetings</t>
  </si>
  <si>
    <t>Create Draft 2.0 if ready</t>
  </si>
  <si>
    <t>Review and Approve the July Meeting and Teleconference Minutes</t>
  </si>
  <si>
    <t>Review Purpose, Principles and Vision/Outcome</t>
  </si>
  <si>
    <t>Review and approve comment spreadsheet</t>
  </si>
  <si>
    <t>Discuss PHY issues with TGac representatives</t>
  </si>
  <si>
    <t>Review and Vote on Comment Resolutions</t>
  </si>
  <si>
    <t>Review TVWS regulatory status</t>
  </si>
  <si>
    <t>Specification framework submissions</t>
  </si>
  <si>
    <t>Recess until Thursday at 16:00</t>
  </si>
  <si>
    <t>WG22 Agenda plans</t>
  </si>
  <si>
    <t>Next Meeting reminder</t>
  </si>
  <si>
    <t>HAMILTON</t>
  </si>
  <si>
    <t>SHERLOCK</t>
  </si>
  <si>
    <t>SIEP</t>
  </si>
  <si>
    <t>Tentative Agenda January 2012</t>
  </si>
  <si>
    <t>doc.: IEEE 802.11-11/1595</t>
  </si>
  <si>
    <t xml:space="preserve"> January 15-20  2012</t>
  </si>
  <si>
    <t>January 15-20, 2012</t>
  </si>
  <si>
    <t>131st IEEE 802.11 WIRELESS LOCAL AREA NETWORKS SESSION</t>
  </si>
  <si>
    <t>Jacksonville, FL, US</t>
  </si>
  <si>
    <t>SUNDAY (15th)</t>
  </si>
  <si>
    <t>MONDAY (16th)</t>
  </si>
  <si>
    <t>TUESDAY (17th)</t>
  </si>
  <si>
    <t>WEDNESDAY (18th)</t>
  </si>
  <si>
    <t>THURSDAY (19th)</t>
  </si>
  <si>
    <t>FRIDAY (20th)</t>
  </si>
  <si>
    <t>ROSDAHL/CHAPLIN</t>
  </si>
  <si>
    <t>NM</t>
  </si>
  <si>
    <t>ISD SG  AGENDA &amp; OBJECTIVES FOR THIS SESSION</t>
  </si>
  <si>
    <t>New Members</t>
  </si>
  <si>
    <t>Social Evening</t>
  </si>
  <si>
    <t>ISD SG</t>
  </si>
  <si>
    <t>Overview of 802.11 policies and Procedures</t>
  </si>
  <si>
    <t>Presentation provided by Stephen McCann - Secretary 802.11</t>
  </si>
  <si>
    <t>JAN 2012</t>
  </si>
  <si>
    <t>Standing</t>
  </si>
  <si>
    <t>Committees</t>
  </si>
  <si>
    <t>Study</t>
  </si>
  <si>
    <t>Groups</t>
  </si>
  <si>
    <t>TASK</t>
  </si>
  <si>
    <t>GROUPS</t>
  </si>
  <si>
    <t>Presenter - Stephen McCann  - Secretary 802.11</t>
  </si>
  <si>
    <t>New Members  Agenda -  Monday January 16th 2012 - 10:30 - 12:30</t>
  </si>
  <si>
    <t>Orientation Presentation</t>
  </si>
  <si>
    <t>ARC SC Agenda -  Wednesday January 18th 2012 - 08:00 - 10:00</t>
  </si>
  <si>
    <t>Prepare for IEEE Plenary Martch 2012</t>
  </si>
  <si>
    <t>WNG STANDING COMMITTEE AGENDA - Tuesday, January 17th,  2012 - 08:00-10:00</t>
  </si>
  <si>
    <t>Number of sessions: 1</t>
  </si>
  <si>
    <t>Review RevCom status</t>
  </si>
  <si>
    <t>Planning for January 2012 - March 2012</t>
  </si>
  <si>
    <t>AOB</t>
  </si>
  <si>
    <t>TASK GROUP MB AGENDA - Thursday January 19 2012 - 10:30 - 12:30</t>
  </si>
  <si>
    <t>Process any items arising from RevCom Submittal</t>
  </si>
  <si>
    <t>Plan for March 2012 session, any New Business</t>
  </si>
  <si>
    <t>Review comments from re-circulation sponsor ballot</t>
  </si>
  <si>
    <t>Approve re-circulation sponsor ballot or appiication to EC</t>
  </si>
  <si>
    <t>TASK GROUP AA AGENDA - Monday January 16 - 13.30-15.30</t>
  </si>
  <si>
    <t>Review IEEE Patent Policy and call for Essential Patents</t>
  </si>
  <si>
    <t>TASK GROUP AA AGENDA - Tuesday January 17 - 13:30-15:30</t>
  </si>
  <si>
    <t>TASK GROUP AA AGENDA - Tuesday January 17 - 16:00-18:00</t>
  </si>
  <si>
    <t>TASK GROUP AA AGENDA - Wednesday January 18 - 13:30-15:30</t>
  </si>
  <si>
    <t>CHAIR - Graham Smith (IDSP Group)/Vice-Chair - Alex Ashley (NDS)</t>
  </si>
  <si>
    <t>TASK GROUP AC AGENDA -  Monday January 16th 2012 - 04:00pm-06:00pm</t>
  </si>
  <si>
    <t>Summary fromLast Meeting</t>
  </si>
  <si>
    <t>TASK GROUP AC AGENDA -  Monday January 16th, 2012 - 07:30pm-09:30pm</t>
  </si>
  <si>
    <t>TASK GROUP AC AGENDA -  Tuesday January 17th, 2012 - 10:30am-12:30pm</t>
  </si>
  <si>
    <t xml:space="preserve"> TASK GROUP AC AGENDA -  Tuesday January 17th, 2012 01:30pm-03:30pm</t>
  </si>
  <si>
    <t xml:space="preserve"> TASK GROUP AC AGENDA -  Tuesday January 17th, 2012 04:00pm-06:00pm</t>
  </si>
  <si>
    <t>TGac Meeting</t>
  </si>
  <si>
    <t xml:space="preserve"> TASK GROUP AC AGENDA -  Wednesday January 18th, 2012 01:30pm--03:30pm</t>
  </si>
  <si>
    <t xml:space="preserve"> TGac ad hoc group Meetings</t>
  </si>
  <si>
    <t xml:space="preserve"> TASK GROUP AC AGENDA -  Thurs January 19th, 2012 08:00am-10:00am</t>
  </si>
  <si>
    <t xml:space="preserve"> TASK GROUP AC AGENDA -  Thurs January 19th, 2012 04:00pm-06:00pm</t>
  </si>
  <si>
    <t>initial sponsor ballot comment resolution</t>
  </si>
  <si>
    <t>Plan for March 2012</t>
  </si>
  <si>
    <t>TGad AGENDA - Monday January 16, 2012 - 10:30 -12:30</t>
  </si>
  <si>
    <t>Modify and/or Approve Nov Minutes</t>
  </si>
  <si>
    <t>TGad AGENDA - Tuesday January 17, 2012 - 08:00 -10:00</t>
  </si>
  <si>
    <t>TGad AGENDA - Wednesday January 18, 2012 - 16:00 -18:00</t>
  </si>
  <si>
    <t>TGad AGENDA - Thursday January 19, 2012 - 13:30 -15:30</t>
  </si>
  <si>
    <t xml:space="preserve">Complete Sponsor Ballot comment resolution and Approve Sponsor Ballot Recirculation </t>
  </si>
  <si>
    <t>Review submission for REVCOM approval</t>
  </si>
  <si>
    <t>TASK GROUP AE AGENDA - Monday January 16 - 16:00-18:00</t>
  </si>
  <si>
    <t>Comment Resolution and Sponsor Ballot  Recirculation Approval</t>
  </si>
  <si>
    <t>Continue to completion LB171 resolutions</t>
  </si>
  <si>
    <t>TGaf AGENDA - Monday January 16, 2012 - 10:30 -12:30</t>
  </si>
  <si>
    <t>:</t>
  </si>
  <si>
    <t>Review and approve speculative draft D1.04</t>
  </si>
  <si>
    <t>Begin discussion of how to incorporate the TGac PHY into TGAF PHY clause</t>
  </si>
  <si>
    <t>TGaf AGENDA - Monday January 16, 2012 - 13:30-15:30</t>
  </si>
  <si>
    <t>TGaf AGENDA - Tuesday January 17, 2012 - 8:00-10:00</t>
  </si>
  <si>
    <t>TGaf AGENDA - Tuesday January 17, 2012 - 13:30 -15:30</t>
  </si>
  <si>
    <t>TGaf AGENDA - Wednesday January 18, 2012 - 8:00 -10:00</t>
  </si>
  <si>
    <t>TGaf AGENDA - Thursday January 19, 2012 - 8:00 -12:30</t>
  </si>
  <si>
    <t>TGaf AGENDA - Thursday January 19, 2012 -13:30 -15:30</t>
  </si>
  <si>
    <t>Plan for January and teleconferences</t>
  </si>
  <si>
    <t>TASK GROUP AH AGENDA - Monday, January 16th,  2012 - 10:30-12:30</t>
  </si>
  <si>
    <t>Recess until Monday at 13:30</t>
  </si>
  <si>
    <t>TASK GROUP AH AGENDA - Monday, January 16th,  2012 - 13:30-15:30</t>
  </si>
  <si>
    <t>Approval of minutes</t>
  </si>
  <si>
    <t>Recess until Tuesday at 8:00</t>
  </si>
  <si>
    <t>TASK GROUP AH AGENDA - Tuesday, January 17th,  2012 - 8:00-10:00</t>
  </si>
  <si>
    <t>Recess until Tuesday at 10:30</t>
  </si>
  <si>
    <t>TASK GROUP AH AGENDA - Tuesday, January 17th,  2012 - 10:30-12:30</t>
  </si>
  <si>
    <t>Recess until Wednesday at 8:00</t>
  </si>
  <si>
    <t>TASK GROUP AH AGENDA - Wednesday, January 18th,  2012 - 8:00-10:00</t>
  </si>
  <si>
    <t>Recess until Wednesday at 16:00</t>
  </si>
  <si>
    <t>TASK GROUP AH AGENDA - Wednesday, January 18th,  2012 - 16:00-18:00</t>
  </si>
  <si>
    <t>Recess until Thursday at 13:30</t>
  </si>
  <si>
    <t>TASK GROUP AH AGENDA - Thursday, January 19th,  2012 - 13:30-15:30</t>
  </si>
  <si>
    <t>TASK GROUP AH AGENDA - Thursday, January 19th,  2012 - 16:00-18:00</t>
  </si>
  <si>
    <t>Discuss goals for March 2012</t>
  </si>
  <si>
    <t>Develop PAR/5 Criteria</t>
  </si>
  <si>
    <t>Present Submissions</t>
  </si>
  <si>
    <t>Planning through March 2012</t>
  </si>
  <si>
    <t>Presentations related to PAR and 5 Criteria topics</t>
  </si>
  <si>
    <t>Presentations  related to PAR and 5 Criteria topics</t>
  </si>
  <si>
    <t>Planning through March 2012 and Motions for Working Group</t>
  </si>
  <si>
    <t>IEEE 802.11 Infrastructure Service Discovery (ISD) Study Group</t>
  </si>
  <si>
    <t>CHAIR pro tem - STEPHEN MCCANN (Research in Motion)</t>
  </si>
  <si>
    <t>Scope and Purpose</t>
  </si>
  <si>
    <t>Problem presentations</t>
  </si>
  <si>
    <t>ISD SG AGENDA - Monday, January 16, 2012 - 16:00 - 18:00</t>
  </si>
  <si>
    <t>Scope and Purpose Discussions</t>
  </si>
  <si>
    <t>Recess until Wednesday</t>
  </si>
  <si>
    <t>ISD SG AGENDA - Wednesday, January 18, 2012 - 16:00 - 18:00</t>
  </si>
  <si>
    <t>Discuss preparation for March 2012 meeting</t>
  </si>
  <si>
    <t>Joint session with ISD-SG</t>
    <phoneticPr fontId="22" type="noConversion"/>
  </si>
  <si>
    <t>Submission of Initial  technical contribution</t>
    <phoneticPr fontId="22" type="noConversion"/>
  </si>
  <si>
    <t>MEETING CALLED TO ORDER</t>
    <phoneticPr fontId="22" type="noConversion"/>
  </si>
  <si>
    <t>Chairs</t>
    <phoneticPr fontId="22" type="noConversion"/>
  </si>
  <si>
    <t>MI</t>
    <phoneticPr fontId="22" type="noConversion"/>
  </si>
  <si>
    <t>Modify and/or Approve Agenda</t>
    <phoneticPr fontId="22" type="noConversion"/>
  </si>
  <si>
    <t>All</t>
    <phoneticPr fontId="22" type="noConversion"/>
  </si>
  <si>
    <t>Review and Approve the  Atlanta and Teleconference  meeting minutes</t>
    <phoneticPr fontId="22" type="noConversion"/>
  </si>
  <si>
    <t>DT/MI</t>
    <phoneticPr fontId="22" type="noConversion"/>
  </si>
  <si>
    <t>Plan for the Week</t>
    <phoneticPr fontId="22" type="noConversion"/>
  </si>
  <si>
    <t>*</t>
    <phoneticPr fontId="22" type="noConversion"/>
  </si>
  <si>
    <t>Recess until  EVE</t>
    <phoneticPr fontId="22" type="noConversion"/>
  </si>
  <si>
    <t xml:space="preserve"> </t>
    <phoneticPr fontId="22" type="noConversion"/>
  </si>
  <si>
    <t>-</t>
    <phoneticPr fontId="22" type="noConversion"/>
  </si>
  <si>
    <t>IEEE802.11ai  MEETING CALLED TO ORDER</t>
    <phoneticPr fontId="22" type="noConversion"/>
  </si>
  <si>
    <t>Chair</t>
    <phoneticPr fontId="22" type="noConversion"/>
  </si>
  <si>
    <t>Discussion with ISD-Study Group</t>
    <phoneticPr fontId="22" type="noConversion"/>
  </si>
  <si>
    <t>Presentation of submissions</t>
    <phoneticPr fontId="22" type="noConversion"/>
  </si>
  <si>
    <t>Recess until Tuesday am2</t>
    <phoneticPr fontId="22" type="noConversion"/>
  </si>
  <si>
    <t>IEE802.11ai MEETING CALLED TO ORDER</t>
    <phoneticPr fontId="22" type="noConversion"/>
  </si>
  <si>
    <t>Recess until  PM2</t>
    <phoneticPr fontId="22" type="noConversion"/>
  </si>
  <si>
    <t>Recess until EVE</t>
    <phoneticPr fontId="22" type="noConversion"/>
  </si>
  <si>
    <t>IEEE802.11ai MEETING CALLED TO ORDER</t>
    <phoneticPr fontId="22" type="noConversion"/>
  </si>
  <si>
    <t>Recess until Wednesday PM1</t>
    <phoneticPr fontId="22" type="noConversion"/>
  </si>
  <si>
    <t>Recess until  Thursday AM2</t>
    <phoneticPr fontId="22" type="noConversion"/>
  </si>
  <si>
    <t>Recess until   PM2</t>
    <phoneticPr fontId="22" type="noConversion"/>
  </si>
  <si>
    <t xml:space="preserve">  </t>
    <phoneticPr fontId="22" type="noConversion"/>
  </si>
  <si>
    <t>TIME line of task group</t>
    <phoneticPr fontId="22" type="noConversion"/>
  </si>
  <si>
    <t xml:space="preserve">Plan for Jan &amp; Teleconference </t>
    <phoneticPr fontId="22" type="noConversion"/>
  </si>
  <si>
    <t>Tgai (Fast Initial Link Setup)  TASK GROUP AGENDA &amp; OBJECTIVES FOR THIS SESSION</t>
  </si>
  <si>
    <t>JTC1 Ad Hoc AGENDA - 17/18/19 January 2012 - PM1</t>
  </si>
  <si>
    <t>Review JTC1/SC6 agenda for China meeting in February</t>
  </si>
  <si>
    <t>Review WAPI status</t>
  </si>
  <si>
    <t>Review 802.1X/AE replacement status</t>
  </si>
  <si>
    <t>Review 802.16 security replacement status</t>
  </si>
  <si>
    <t>Review UHT/NUHT status</t>
  </si>
  <si>
    <t xml:space="preserve">Discuss planning for China meeting in February </t>
  </si>
  <si>
    <t>REVIEW IEEE/802 &amp; 802.11 POLICIES and SC RULES</t>
  </si>
  <si>
    <t>Regulatory SC AGENDA - Tuesday, January 17th  2012 -10:30-12:30</t>
  </si>
  <si>
    <t>IEEE 802.11 WG OPENING PLENARY AGENDA - Monday,  January 16th, 2012 - 9:00-10:00</t>
  </si>
  <si>
    <t>IEEE 802.11 WG MID-SESSION PLENARY AGENDA - Wednesday, January 18th, 2012 - 10:30-12:30</t>
  </si>
  <si>
    <t>IEEE 802.11 WG CLOSING PLENARY AGENDA - Friday, January 20, 2012 - 08:00-12:00</t>
  </si>
  <si>
    <t>Review from Nov 2012</t>
  </si>
  <si>
    <t xml:space="preserve">TASK  GROUP AI AGENDA - Monday,  January  16th,  2012 - 16:00-18:00  </t>
  </si>
  <si>
    <t>TASK  GROUP AI AGENDA - Monday,  January 16th,  2012 - 19:30-21:30 / Joint session with ISD-Study Group</t>
  </si>
  <si>
    <t>TASK  GROUP AI AGENDA - Tuesday,  January  17th,  2012 - 10:30-12:30</t>
  </si>
  <si>
    <t>TASK  GROUP AI AGENDA - Tuesday,  January  17th, 2012 - 16:00-18:00</t>
  </si>
  <si>
    <t>TASK  GROUP AI AGENDA - Tuesday,  January  17th,  2012 - 19:30-21:30</t>
  </si>
  <si>
    <t>TASK  GROUP AI AGENDA - Wednesday, January 18th,  2012 - 13:30-15:30</t>
  </si>
  <si>
    <t>TASK  GROUP AI AGENDA - Wednesday, January 18th,  2012 - 16:00-18:00</t>
  </si>
  <si>
    <t>TASK  GROUP AI AGENDA - Thursday, January 19th,  2012 - 10:30-12:30</t>
  </si>
  <si>
    <t>TASK  GROUP AI AGENDA - Thursday, January 19th,  2012 - 16:00-18:00</t>
  </si>
  <si>
    <t>Smart Grid  Ad Hoc AGENDA - Thursday - January 19, 2012 - AM2</t>
  </si>
  <si>
    <t>CAC AGENDA -  Sunday January 15, 2012 - 18:30 - 20:30</t>
  </si>
  <si>
    <t>CAC AGENDA -  Thursday January 19, 2012 - 19:30 - 21:00</t>
  </si>
  <si>
    <t>Missing Chairs and Replacements (11-11-1596)</t>
  </si>
  <si>
    <t>Other WG meetings plan for the week  [18, 19, 20, 22] (11-11-1597)</t>
  </si>
  <si>
    <t>Other special events  (11-11-1597)</t>
  </si>
  <si>
    <t>LOAs received    (11-11-1597)</t>
  </si>
  <si>
    <t>Drafts for Sale in IEEE shop     (11-11-1597)</t>
  </si>
  <si>
    <t>Drafts to liaise with ISO/JTC1/SC6     (11-11-1597)</t>
  </si>
  <si>
    <t>Report on EXCOM  or Standards Board activities since November 2011   (11-11-1597)</t>
  </si>
  <si>
    <t>March 2012 Tutorials</t>
  </si>
  <si>
    <t xml:space="preserve">Tutorial Ideas for Plenary in March 2012  </t>
  </si>
  <si>
    <t>ISD - Infrastructure Service Discovery</t>
  </si>
  <si>
    <t>ePOLL Status Report</t>
  </si>
  <si>
    <t>REVIEW &amp; APPROVE WG MINUTES (DOC: 11-11-1508r1)  Atlanta,GA  (November  2011)</t>
  </si>
  <si>
    <t>Wednesday 802.11 Plenary Topics</t>
  </si>
  <si>
    <t>INTERPRETATION REQUESTS ARE NO LONGER ALLOWED</t>
  </si>
  <si>
    <t>Independent Treasury and Future Venues</t>
  </si>
  <si>
    <t>Architecture Ballot Status</t>
  </si>
  <si>
    <t>November EC Workshop Summary</t>
  </si>
  <si>
    <t xml:space="preserve"> KRAEMER</t>
  </si>
  <si>
    <t>CMMW - 60GHz operation in China</t>
  </si>
  <si>
    <t>CMMW SG</t>
  </si>
  <si>
    <t>CMMW SG  AGENDA &amp; OBJECTIVES FOR THIS SESSION</t>
  </si>
  <si>
    <t>CMMW AGENDA - Monday January 16, 2012 - 13:30 -15:30</t>
  </si>
  <si>
    <t>CMMW AGENDA - Wednesday January 18, 2012 - 8:00 -10:00</t>
  </si>
  <si>
    <t>New from SA: Bylaws, OPs manual, Patent slides</t>
  </si>
  <si>
    <t>Upcoming Election Process</t>
  </si>
  <si>
    <t>AF + AC1</t>
  </si>
  <si>
    <t>AC  2</t>
  </si>
  <si>
    <t>Comment Resolution Guidelines  11-11-1625 r1</t>
  </si>
  <si>
    <t xml:space="preserve">WG VOTER MEMBERSHIP SUMMARY  </t>
  </si>
  <si>
    <r>
      <t xml:space="preserve">WORKING GROUP REPORTS:     </t>
    </r>
    <r>
      <rPr>
        <b/>
        <sz val="14"/>
        <rFont val="Arial"/>
        <family val="2"/>
      </rPr>
      <t>11-12-0038</t>
    </r>
  </si>
  <si>
    <t>AD 
ad hoc</t>
  </si>
  <si>
    <t>IEEE 802.19 COEXISTENCE TAG  - Move to Friday</t>
  </si>
  <si>
    <t>TGAC WG ballot motion</t>
  </si>
  <si>
    <t>Mid-week Officer Changes</t>
  </si>
  <si>
    <t xml:space="preserve"> ROSDAHL</t>
  </si>
  <si>
    <t xml:space="preserve"> ABOUL-MAGD</t>
  </si>
  <si>
    <t xml:space="preserve"> ROSDAHL/KRAEMER</t>
  </si>
  <si>
    <t>OTHER WORKING GROUP JOINT INTER-CHANGE SESSION FOR GROUP DISCUSSION / ALIGNMENT</t>
  </si>
  <si>
    <t>R3</t>
  </si>
  <si>
    <t>2012-January -18</t>
  </si>
  <si>
    <t>Future Venues &amp; Treasury</t>
  </si>
  <si>
    <t xml:space="preserve">NEXT MTG: # 132: Hilton Waikoloa, Hawaii,  USA - November 6-11,  2012   Plenary </t>
  </si>
  <si>
    <t>PETRICK</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</si>
</sst>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57" x14ac:knownFonts="1">
    <font>
      <sz val="10"/>
      <name val="Arial"/>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ont>
    <font>
      <sz val="9"/>
      <name val="Arial"/>
      <family val="2"/>
    </font>
    <font>
      <u/>
      <sz val="18"/>
      <color indexed="12"/>
      <name val="Arial"/>
      <family val="2"/>
    </font>
    <font>
      <sz val="18"/>
      <name val="Arial"/>
      <family val="2"/>
    </font>
    <font>
      <sz val="10"/>
      <name val="Arial"/>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ont>
    <font>
      <sz val="10"/>
      <color indexed="8"/>
      <name val="Arial"/>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ont>
    <font>
      <sz val="10"/>
      <color indexed="9"/>
      <name val="Arial"/>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ont>
    <font>
      <b/>
      <sz val="24"/>
      <name val="Arial"/>
    </font>
    <font>
      <b/>
      <sz val="11"/>
      <color indexed="9"/>
      <name val="Arial"/>
      <family val="2"/>
    </font>
    <font>
      <sz val="10"/>
      <color indexed="23"/>
      <name val="Arial"/>
    </font>
    <font>
      <sz val="12"/>
      <color indexed="23"/>
      <name val="Arial"/>
    </font>
    <font>
      <sz val="11"/>
      <name val="Calibri"/>
      <family val="2"/>
    </font>
    <font>
      <b/>
      <sz val="11"/>
      <name val="Calibri"/>
      <family val="2"/>
    </font>
    <font>
      <sz val="11"/>
      <name val="Times New Roman"/>
      <family val="1"/>
    </font>
    <font>
      <b/>
      <sz val="36"/>
      <color indexed="59"/>
      <name val="Arial"/>
      <family val="2"/>
    </font>
    <font>
      <b/>
      <i/>
      <sz val="32"/>
      <name val="Papyrus"/>
      <family val="4"/>
    </font>
    <font>
      <sz val="8"/>
      <name val="Verdana"/>
      <family val="2"/>
    </font>
    <font>
      <b/>
      <sz val="28"/>
      <color indexed="8"/>
      <name val="Arial"/>
      <family val="2"/>
    </font>
    <font>
      <sz val="11"/>
      <color theme="1"/>
      <name val="Calibri"/>
      <family val="2"/>
      <scheme val="minor"/>
    </font>
    <font>
      <sz val="11"/>
      <color indexed="20"/>
      <name val="Calibri"/>
      <family val="2"/>
      <scheme val="minor"/>
    </font>
    <font>
      <b/>
      <sz val="36"/>
      <color indexed="12"/>
      <name val="Arial"/>
      <family val="2"/>
    </font>
    <font>
      <b/>
      <sz val="48"/>
      <color theme="1"/>
      <name val="Arial"/>
      <family val="2"/>
    </font>
    <font>
      <sz val="36"/>
      <name val="Arial"/>
      <family val="2"/>
    </font>
    <font>
      <sz val="72"/>
      <name val="Bauhaus 93"/>
      <family val="5"/>
    </font>
    <font>
      <b/>
      <sz val="36"/>
      <color theme="1"/>
      <name val="Arial"/>
      <family val="2"/>
    </font>
    <font>
      <b/>
      <sz val="12"/>
      <color theme="1"/>
      <name val="Arial"/>
      <family val="2"/>
    </font>
    <font>
      <b/>
      <sz val="14"/>
      <color indexed="12"/>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6"/>
      <color theme="0" tint="-0.34998626667073579"/>
      <name val="Arial"/>
      <family val="2"/>
    </font>
    <font>
      <b/>
      <sz val="14"/>
      <color theme="0" tint="-0.34998626667073579"/>
      <name val="Arial"/>
      <family val="2"/>
    </font>
    <font>
      <b/>
      <sz val="10"/>
      <color theme="1"/>
      <name val="Arial"/>
      <family val="2"/>
    </font>
    <font>
      <b/>
      <sz val="12"/>
      <color theme="1"/>
      <name val="Times New Roman"/>
      <family val="1"/>
    </font>
    <font>
      <b/>
      <sz val="14"/>
      <color theme="1"/>
      <name val="Arial"/>
      <family val="2"/>
    </font>
    <font>
      <b/>
      <sz val="14"/>
      <color theme="0"/>
      <name val="Arial"/>
      <family val="2"/>
    </font>
    <font>
      <b/>
      <sz val="11"/>
      <name val="Calibri"/>
      <family val="2"/>
      <scheme val="minor"/>
    </font>
    <font>
      <b/>
      <sz val="12"/>
      <color rgb="FFFF0000"/>
      <name val="Arial"/>
      <family val="2"/>
    </font>
    <font>
      <b/>
      <sz val="16"/>
      <color indexed="12"/>
      <name val="Arial"/>
      <family val="2"/>
    </font>
    <font>
      <sz val="10"/>
      <color theme="0"/>
      <name val="Arial"/>
      <family val="2"/>
    </font>
    <font>
      <b/>
      <sz val="12"/>
      <color theme="0"/>
      <name val="Arial"/>
      <family val="2"/>
    </font>
    <font>
      <b/>
      <sz val="36"/>
      <color indexed="9"/>
      <name val="Agency FB"/>
      <family val="2"/>
    </font>
    <font>
      <b/>
      <sz val="12"/>
      <color rgb="FF1930DD"/>
      <name val="Arial"/>
      <family val="2"/>
    </font>
  </fonts>
  <fills count="86">
    <fill>
      <patternFill patternType="none"/>
    </fill>
    <fill>
      <patternFill patternType="gray125"/>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8"/>
        <bgColor indexed="58"/>
      </patternFill>
    </fill>
    <fill>
      <patternFill patternType="solid">
        <fgColor indexed="44"/>
        <bgColor indexed="64"/>
      </patternFill>
    </fill>
    <fill>
      <patternFill patternType="solid">
        <fgColor indexed="55"/>
        <bgColor indexed="64"/>
      </patternFill>
    </fill>
    <fill>
      <patternFill patternType="solid">
        <fgColor indexed="22"/>
        <bgColor indexed="31"/>
      </patternFill>
    </fill>
    <fill>
      <patternFill patternType="solid">
        <fgColor indexed="43"/>
        <bgColor indexed="26"/>
      </patternFill>
    </fill>
    <fill>
      <patternFill patternType="solid">
        <fgColor indexed="22"/>
        <bgColor indexed="58"/>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indexed="51"/>
        <bgColor indexed="31"/>
      </patternFill>
    </fill>
    <fill>
      <patternFill patternType="solid">
        <fgColor indexed="51"/>
        <bgColor indexed="40"/>
      </patternFill>
    </fill>
    <fill>
      <patternFill patternType="solid">
        <fgColor rgb="FFFFC7CE"/>
      </patternFill>
    </fill>
    <fill>
      <patternFill patternType="solid">
        <fgColor theme="5" tint="0.59999389629810485"/>
        <bgColor indexed="64"/>
      </patternFill>
    </fill>
    <fill>
      <patternFill patternType="solid">
        <fgColor theme="5" tint="0.39997558519241921"/>
        <bgColor indexed="64"/>
      </patternFill>
    </fill>
    <fill>
      <patternFill patternType="solid">
        <fgColor rgb="FFCCFF33"/>
        <bgColor indexed="64"/>
      </patternFill>
    </fill>
    <fill>
      <patternFill patternType="solid">
        <fgColor rgb="FF00FFCC"/>
        <bgColor indexed="64"/>
      </patternFill>
    </fill>
    <fill>
      <patternFill patternType="solid">
        <fgColor rgb="FFFF0000"/>
        <bgColor indexed="64"/>
      </patternFill>
    </fill>
    <fill>
      <patternFill patternType="solid">
        <fgColor theme="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22"/>
      </patternFill>
    </fill>
    <fill>
      <patternFill patternType="solid">
        <fgColor indexed="43"/>
      </patternFill>
    </fill>
    <fill>
      <patternFill patternType="solid">
        <fgColor theme="1"/>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indexed="55"/>
        <bgColor indexed="31"/>
      </patternFill>
    </fill>
    <fill>
      <patternFill patternType="solid">
        <fgColor theme="3" tint="0.59999389629810485"/>
        <bgColor indexed="64"/>
      </patternFill>
    </fill>
    <fill>
      <gradientFill degree="90">
        <stop position="0">
          <color theme="0"/>
        </stop>
        <stop position="1">
          <color rgb="FF92D050"/>
        </stop>
      </gradientFill>
    </fill>
    <fill>
      <gradientFill degree="45">
        <stop position="0">
          <color theme="0"/>
        </stop>
        <stop position="1">
          <color rgb="FF7D4D77"/>
        </stop>
      </gradientFill>
    </fill>
  </fills>
  <borders count="89">
    <border>
      <left/>
      <right/>
      <top/>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right style="medium">
        <color indexed="8"/>
      </right>
      <top/>
      <bottom style="thin">
        <color indexed="64"/>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8"/>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8"/>
      </top>
      <bottom/>
      <diagonal/>
    </border>
    <border>
      <left/>
      <right style="medium">
        <color indexed="8"/>
      </right>
      <top style="medium">
        <color indexed="8"/>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thin">
        <color indexed="64"/>
      </top>
      <bottom style="thin">
        <color indexed="64"/>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8">
    <xf numFmtId="169" fontId="0" fillId="0" borderId="0"/>
    <xf numFmtId="169" fontId="2" fillId="5" borderId="0" applyNumberFormat="0" applyBorder="0" applyAlignment="0" applyProtection="0"/>
    <xf numFmtId="169" fontId="2" fillId="6" borderId="0" applyNumberFormat="0" applyBorder="0" applyAlignment="0" applyProtection="0"/>
    <xf numFmtId="169" fontId="2" fillId="7" borderId="0" applyNumberFormat="0" applyBorder="0" applyAlignment="0" applyProtection="0"/>
    <xf numFmtId="169" fontId="2" fillId="8" borderId="0" applyNumberFormat="0" applyBorder="0" applyAlignment="0" applyProtection="0"/>
    <xf numFmtId="169" fontId="2" fillId="4" borderId="0" applyNumberFormat="0" applyBorder="0" applyAlignment="0" applyProtection="0"/>
    <xf numFmtId="169" fontId="2" fillId="2" borderId="0" applyNumberFormat="0" applyBorder="0" applyAlignment="0" applyProtection="0"/>
    <xf numFmtId="169" fontId="2" fillId="10" borderId="0" applyNumberFormat="0" applyBorder="0" applyAlignment="0" applyProtection="0"/>
    <xf numFmtId="169" fontId="2" fillId="9" borderId="0" applyNumberFormat="0" applyBorder="0" applyAlignment="0" applyProtection="0"/>
    <xf numFmtId="169" fontId="2" fillId="11" borderId="0" applyNumberFormat="0" applyBorder="0" applyAlignment="0" applyProtection="0"/>
    <xf numFmtId="169" fontId="2" fillId="8" borderId="0" applyNumberFormat="0" applyBorder="0" applyAlignment="0" applyProtection="0"/>
    <xf numFmtId="169" fontId="2" fillId="10" borderId="0" applyNumberFormat="0" applyBorder="0" applyAlignment="0" applyProtection="0"/>
    <xf numFmtId="169" fontId="2" fillId="12" borderId="0" applyNumberFormat="0" applyBorder="0" applyAlignment="0" applyProtection="0"/>
    <xf numFmtId="169" fontId="113" fillId="14" borderId="0" applyNumberFormat="0" applyBorder="0" applyAlignment="0" applyProtection="0"/>
    <xf numFmtId="169" fontId="113" fillId="9" borderId="0" applyNumberFormat="0" applyBorder="0" applyAlignment="0" applyProtection="0"/>
    <xf numFmtId="169" fontId="113" fillId="11" borderId="0" applyNumberFormat="0" applyBorder="0" applyAlignment="0" applyProtection="0"/>
    <xf numFmtId="169" fontId="113" fillId="15" borderId="0" applyNumberFormat="0" applyBorder="0" applyAlignment="0" applyProtection="0"/>
    <xf numFmtId="169" fontId="113" fillId="13" borderId="0" applyNumberFormat="0" applyBorder="0" applyAlignment="0" applyProtection="0"/>
    <xf numFmtId="169" fontId="113" fillId="16" borderId="0" applyNumberFormat="0" applyBorder="0" applyAlignment="0" applyProtection="0"/>
    <xf numFmtId="169" fontId="113" fillId="18" borderId="0" applyNumberFormat="0" applyBorder="0" applyAlignment="0" applyProtection="0"/>
    <xf numFmtId="169" fontId="113" fillId="19" borderId="0" applyNumberFormat="0" applyBorder="0" applyAlignment="0" applyProtection="0"/>
    <xf numFmtId="169" fontId="113" fillId="20" borderId="0" applyNumberFormat="0" applyBorder="0" applyAlignment="0" applyProtection="0"/>
    <xf numFmtId="169" fontId="113" fillId="15" borderId="0" applyNumberFormat="0" applyBorder="0" applyAlignment="0" applyProtection="0"/>
    <xf numFmtId="169" fontId="113" fillId="13" borderId="0" applyNumberFormat="0" applyBorder="0" applyAlignment="0" applyProtection="0"/>
    <xf numFmtId="169" fontId="113" fillId="17" borderId="0" applyNumberFormat="0" applyBorder="0" applyAlignment="0" applyProtection="0"/>
    <xf numFmtId="169" fontId="129" fillId="62" borderId="0" applyNumberFormat="0" applyBorder="0" applyAlignment="0" applyProtection="0"/>
    <xf numFmtId="44" fontId="3" fillId="0" borderId="0" applyFont="0" applyFill="0" applyBorder="0" applyAlignment="0" applyProtection="0"/>
    <xf numFmtId="169" fontId="3" fillId="0" borderId="0" applyFont="0" applyFill="0" applyBorder="0" applyAlignment="0" applyProtection="0"/>
    <xf numFmtId="169" fontId="109" fillId="7" borderId="0" applyNumberFormat="0" applyBorder="0" applyAlignment="0" applyProtection="0"/>
    <xf numFmtId="169" fontId="6" fillId="0" borderId="0" applyNumberFormat="0" applyFill="0" applyBorder="0" applyAlignment="0" applyProtection="0">
      <alignment vertical="top"/>
      <protection locked="0"/>
    </xf>
    <xf numFmtId="169" fontId="72" fillId="0" borderId="0" applyNumberFormat="0" applyFill="0" applyBorder="0" applyAlignment="0" applyProtection="0">
      <alignment vertical="top"/>
      <protection locked="0"/>
    </xf>
    <xf numFmtId="169" fontId="6" fillId="0" borderId="0" applyNumberFormat="0" applyFill="0" applyBorder="0" applyAlignment="0" applyProtection="0">
      <alignment vertical="top"/>
      <protection locked="0"/>
    </xf>
    <xf numFmtId="169" fontId="6" fillId="0" borderId="0" applyNumberFormat="0" applyFill="0" applyBorder="0" applyAlignment="0" applyProtection="0">
      <alignment vertical="top"/>
      <protection locked="0"/>
    </xf>
    <xf numFmtId="169" fontId="9" fillId="0" borderId="0"/>
    <xf numFmtId="169" fontId="3" fillId="0" borderId="0"/>
    <xf numFmtId="169" fontId="3" fillId="0" borderId="0"/>
    <xf numFmtId="169" fontId="128" fillId="0" borderId="0"/>
    <xf numFmtId="164" fontId="7" fillId="0" borderId="0"/>
    <xf numFmtId="164" fontId="7" fillId="0" borderId="0"/>
    <xf numFmtId="164" fontId="7" fillId="0" borderId="0"/>
    <xf numFmtId="164" fontId="7" fillId="0" borderId="0"/>
    <xf numFmtId="164" fontId="7" fillId="0" borderId="0"/>
    <xf numFmtId="164" fontId="7" fillId="0" borderId="0"/>
    <xf numFmtId="169" fontId="78" fillId="22" borderId="0"/>
    <xf numFmtId="169" fontId="3" fillId="3" borderId="4" applyNumberFormat="0" applyFont="0" applyAlignment="0" applyProtection="0"/>
    <xf numFmtId="169" fontId="110" fillId="6" borderId="0" applyNumberFormat="0" applyBorder="0" applyAlignment="0" applyProtection="0"/>
    <xf numFmtId="169" fontId="105" fillId="0" borderId="0" applyNumberFormat="0" applyFill="0" applyBorder="0" applyAlignment="0" applyProtection="0"/>
    <xf numFmtId="169" fontId="106" fillId="0" borderId="5" applyNumberFormat="0" applyFill="0" applyAlignment="0" applyProtection="0"/>
    <xf numFmtId="169" fontId="107" fillId="0" borderId="2" applyNumberFormat="0" applyFill="0" applyAlignment="0" applyProtection="0"/>
    <xf numFmtId="169" fontId="108" fillId="0" borderId="6" applyNumberFormat="0" applyFill="0" applyAlignment="0" applyProtection="0"/>
    <xf numFmtId="169" fontId="108" fillId="0" borderId="0" applyNumberFormat="0" applyFill="0" applyBorder="0" applyAlignment="0" applyProtection="0"/>
    <xf numFmtId="169" fontId="111" fillId="0" borderId="3" applyNumberFormat="0" applyFill="0" applyAlignment="0" applyProtection="0"/>
    <xf numFmtId="169" fontId="112" fillId="21" borderId="1" applyNumberFormat="0" applyAlignment="0" applyProtection="0"/>
    <xf numFmtId="169" fontId="2" fillId="5" borderId="0" applyNumberFormat="0" applyBorder="0" applyAlignment="0" applyProtection="0"/>
    <xf numFmtId="169" fontId="2" fillId="6" borderId="0" applyNumberFormat="0" applyBorder="0" applyAlignment="0" applyProtection="0"/>
    <xf numFmtId="169" fontId="2" fillId="7" borderId="0" applyNumberFormat="0" applyBorder="0" applyAlignment="0" applyProtection="0"/>
    <xf numFmtId="169" fontId="2" fillId="8" borderId="0" applyNumberFormat="0" applyBorder="0" applyAlignment="0" applyProtection="0"/>
    <xf numFmtId="169" fontId="2" fillId="4" borderId="0" applyNumberFormat="0" applyBorder="0" applyAlignment="0" applyProtection="0"/>
    <xf numFmtId="169" fontId="2" fillId="2" borderId="0" applyNumberFormat="0" applyBorder="0" applyAlignment="0" applyProtection="0"/>
    <xf numFmtId="169" fontId="2" fillId="10" borderId="0" applyNumberFormat="0" applyBorder="0" applyAlignment="0" applyProtection="0"/>
    <xf numFmtId="169" fontId="2" fillId="9" borderId="0" applyNumberFormat="0" applyBorder="0" applyAlignment="0" applyProtection="0"/>
    <xf numFmtId="169" fontId="2" fillId="11" borderId="0" applyNumberFormat="0" applyBorder="0" applyAlignment="0" applyProtection="0"/>
    <xf numFmtId="169" fontId="2" fillId="8" borderId="0" applyNumberFormat="0" applyBorder="0" applyAlignment="0" applyProtection="0"/>
    <xf numFmtId="169" fontId="2" fillId="10" borderId="0" applyNumberFormat="0" applyBorder="0" applyAlignment="0" applyProtection="0"/>
    <xf numFmtId="169" fontId="2" fillId="12" borderId="0" applyNumberFormat="0" applyBorder="0" applyAlignment="0" applyProtection="0"/>
    <xf numFmtId="169" fontId="113" fillId="14" borderId="0" applyNumberFormat="0" applyBorder="0" applyAlignment="0" applyProtection="0"/>
    <xf numFmtId="169" fontId="113" fillId="9" borderId="0" applyNumberFormat="0" applyBorder="0" applyAlignment="0" applyProtection="0"/>
    <xf numFmtId="169" fontId="113" fillId="11" borderId="0" applyNumberFormat="0" applyBorder="0" applyAlignment="0" applyProtection="0"/>
    <xf numFmtId="169" fontId="113" fillId="15" borderId="0" applyNumberFormat="0" applyBorder="0" applyAlignment="0" applyProtection="0"/>
    <xf numFmtId="169" fontId="113" fillId="13" borderId="0" applyNumberFormat="0" applyBorder="0" applyAlignment="0" applyProtection="0"/>
    <xf numFmtId="169" fontId="113" fillId="16" borderId="0" applyNumberFormat="0" applyBorder="0" applyAlignment="0" applyProtection="0"/>
    <xf numFmtId="169" fontId="113" fillId="18" borderId="0" applyNumberFormat="0" applyBorder="0" applyAlignment="0" applyProtection="0"/>
    <xf numFmtId="169" fontId="113" fillId="19" borderId="0" applyNumberFormat="0" applyBorder="0" applyAlignment="0" applyProtection="0"/>
    <xf numFmtId="169" fontId="113" fillId="20" borderId="0" applyNumberFormat="0" applyBorder="0" applyAlignment="0" applyProtection="0"/>
    <xf numFmtId="169" fontId="113" fillId="15" borderId="0" applyNumberFormat="0" applyBorder="0" applyAlignment="0" applyProtection="0"/>
    <xf numFmtId="169" fontId="113" fillId="13" borderId="0" applyNumberFormat="0" applyBorder="0" applyAlignment="0" applyProtection="0"/>
    <xf numFmtId="169" fontId="113" fillId="17" borderId="0" applyNumberFormat="0" applyBorder="0" applyAlignment="0" applyProtection="0"/>
    <xf numFmtId="169" fontId="110" fillId="6" borderId="0" applyNumberFormat="0" applyBorder="0" applyAlignment="0" applyProtection="0"/>
    <xf numFmtId="169" fontId="137" fillId="72" borderId="82" applyNumberFormat="0" applyAlignment="0" applyProtection="0"/>
    <xf numFmtId="169" fontId="112" fillId="21" borderId="1" applyNumberFormat="0" applyAlignment="0" applyProtection="0"/>
    <xf numFmtId="169" fontId="138" fillId="0" borderId="0" applyNumberFormat="0" applyFill="0" applyBorder="0" applyAlignment="0" applyProtection="0"/>
    <xf numFmtId="169" fontId="109" fillId="7" borderId="0" applyNumberFormat="0" applyBorder="0" applyAlignment="0" applyProtection="0"/>
    <xf numFmtId="169" fontId="106" fillId="0" borderId="5" applyNumberFormat="0" applyFill="0" applyAlignment="0" applyProtection="0"/>
    <xf numFmtId="169" fontId="107" fillId="0" borderId="2" applyNumberFormat="0" applyFill="0" applyAlignment="0" applyProtection="0"/>
    <xf numFmtId="169" fontId="108" fillId="0" borderId="6" applyNumberFormat="0" applyFill="0" applyAlignment="0" applyProtection="0"/>
    <xf numFmtId="169" fontId="108" fillId="0" borderId="0" applyNumberFormat="0" applyFill="0" applyBorder="0" applyAlignment="0" applyProtection="0"/>
    <xf numFmtId="169" fontId="139" fillId="2" borderId="82" applyNumberFormat="0" applyAlignment="0" applyProtection="0"/>
    <xf numFmtId="169" fontId="111" fillId="0" borderId="3" applyNumberFormat="0" applyFill="0" applyAlignment="0" applyProtection="0"/>
    <xf numFmtId="169" fontId="140" fillId="73" borderId="0" applyNumberFormat="0" applyBorder="0" applyAlignment="0" applyProtection="0"/>
    <xf numFmtId="169" fontId="2" fillId="0" borderId="0"/>
    <xf numFmtId="169" fontId="3" fillId="3" borderId="4" applyNumberFormat="0" applyFont="0" applyAlignment="0" applyProtection="0"/>
    <xf numFmtId="169" fontId="141" fillId="72" borderId="83" applyNumberFormat="0" applyAlignment="0" applyProtection="0"/>
    <xf numFmtId="169" fontId="105" fillId="0" borderId="0" applyNumberFormat="0" applyFill="0" applyBorder="0" applyAlignment="0" applyProtection="0"/>
    <xf numFmtId="169" fontId="142" fillId="0" borderId="84" applyNumberFormat="0" applyFill="0" applyAlignment="0" applyProtection="0"/>
    <xf numFmtId="169" fontId="143" fillId="0" borderId="0" applyNumberFormat="0" applyFill="0" applyBorder="0" applyAlignment="0" applyProtection="0"/>
    <xf numFmtId="169" fontId="1" fillId="0" borderId="0"/>
    <xf numFmtId="169" fontId="3" fillId="22" borderId="0"/>
    <xf numFmtId="169" fontId="2" fillId="0" borderId="0"/>
  </cellStyleXfs>
  <cellXfs count="1814">
    <xf numFmtId="169" fontId="0" fillId="0" borderId="0" xfId="0"/>
    <xf numFmtId="169" fontId="27" fillId="23" borderId="0" xfId="37" quotePrefix="1" applyNumberFormat="1" applyFont="1" applyFill="1" applyBorder="1" applyAlignment="1" applyProtection="1">
      <alignment horizontal="left" vertical="center"/>
    </xf>
    <xf numFmtId="164" fontId="27" fillId="23" borderId="0" xfId="37" applyNumberFormat="1" applyFont="1" applyFill="1" applyBorder="1" applyAlignment="1" applyProtection="1">
      <alignment horizontal="left" vertical="center"/>
    </xf>
    <xf numFmtId="164" fontId="23" fillId="23" borderId="0" xfId="37" applyFont="1" applyFill="1" applyBorder="1" applyAlignment="1">
      <alignment horizontal="left" vertical="center"/>
    </xf>
    <xf numFmtId="169" fontId="27" fillId="23" borderId="0" xfId="37" applyNumberFormat="1" applyFont="1" applyFill="1" applyBorder="1" applyAlignment="1" applyProtection="1">
      <alignment horizontal="left" vertical="center"/>
    </xf>
    <xf numFmtId="164" fontId="28" fillId="24" borderId="0" xfId="41" applyFont="1" applyFill="1" applyBorder="1" applyAlignment="1">
      <alignment horizontal="center" vertical="center"/>
    </xf>
    <xf numFmtId="169" fontId="4" fillId="0" borderId="0" xfId="0" applyFont="1" applyFill="1" applyBorder="1" applyAlignment="1">
      <alignment vertical="center"/>
    </xf>
    <xf numFmtId="164" fontId="27" fillId="23" borderId="0" xfId="37" applyNumberFormat="1" applyFont="1" applyFill="1" applyBorder="1" applyAlignment="1" applyProtection="1">
      <alignment horizontal="center" vertical="center"/>
    </xf>
    <xf numFmtId="164" fontId="28" fillId="24" borderId="7" xfId="41" applyFont="1" applyFill="1" applyBorder="1" applyAlignment="1">
      <alignment horizontal="center" vertical="center"/>
    </xf>
    <xf numFmtId="164" fontId="27" fillId="0" borderId="0" xfId="37" applyNumberFormat="1" applyFont="1" applyFill="1" applyBorder="1" applyAlignment="1" applyProtection="1">
      <alignment horizontal="left" vertical="center"/>
    </xf>
    <xf numFmtId="169" fontId="4" fillId="0" borderId="0" xfId="0" applyFont="1" applyBorder="1" applyAlignment="1">
      <alignment vertical="center"/>
    </xf>
    <xf numFmtId="169" fontId="4" fillId="0" borderId="0" xfId="0" applyFont="1" applyAlignment="1">
      <alignment vertical="center"/>
    </xf>
    <xf numFmtId="169" fontId="5" fillId="0" borderId="0" xfId="0" applyFont="1" applyAlignment="1">
      <alignment vertical="center"/>
    </xf>
    <xf numFmtId="169" fontId="31" fillId="0" borderId="0" xfId="0" applyFont="1" applyAlignment="1">
      <alignment vertical="center"/>
    </xf>
    <xf numFmtId="169" fontId="4" fillId="0" borderId="0" xfId="0" applyFont="1" applyFill="1" applyBorder="1" applyAlignment="1">
      <alignment horizontal="right" vertical="center"/>
    </xf>
    <xf numFmtId="169" fontId="31" fillId="0" borderId="0" xfId="0" applyFont="1" applyAlignment="1">
      <alignment horizontal="right" vertical="center"/>
    </xf>
    <xf numFmtId="169" fontId="5" fillId="0" borderId="0" xfId="0" applyFont="1" applyAlignment="1">
      <alignment horizontal="right" vertical="center"/>
    </xf>
    <xf numFmtId="168" fontId="11" fillId="0" borderId="0" xfId="0" applyNumberFormat="1" applyFont="1" applyAlignment="1">
      <alignment horizontal="center" vertical="center"/>
    </xf>
    <xf numFmtId="169" fontId="27" fillId="25" borderId="0" xfId="37" applyNumberFormat="1" applyFont="1" applyFill="1" applyBorder="1" applyAlignment="1" applyProtection="1">
      <alignment horizontal="left" vertical="center"/>
    </xf>
    <xf numFmtId="164" fontId="27" fillId="25" borderId="0" xfId="37" applyNumberFormat="1" applyFont="1" applyFill="1" applyBorder="1" applyAlignment="1" applyProtection="1">
      <alignment horizontal="left" vertical="center"/>
    </xf>
    <xf numFmtId="164" fontId="23" fillId="25" borderId="0" xfId="37" applyFont="1" applyFill="1" applyBorder="1" applyAlignment="1">
      <alignment horizontal="left" vertical="center"/>
    </xf>
    <xf numFmtId="164" fontId="20" fillId="23" borderId="0" xfId="37" applyFont="1" applyFill="1" applyBorder="1" applyAlignment="1">
      <alignment horizontal="center" vertical="center"/>
    </xf>
    <xf numFmtId="164" fontId="38" fillId="24" borderId="0" xfId="37" applyFont="1" applyFill="1" applyBorder="1" applyAlignment="1">
      <alignment vertical="center"/>
    </xf>
    <xf numFmtId="164" fontId="21" fillId="24" borderId="0" xfId="37" applyFont="1" applyFill="1" applyBorder="1" applyAlignment="1">
      <alignment horizontal="center" vertical="center"/>
    </xf>
    <xf numFmtId="164" fontId="23" fillId="23" borderId="0" xfId="37" applyFont="1" applyFill="1" applyBorder="1" applyAlignment="1">
      <alignment vertical="center"/>
    </xf>
    <xf numFmtId="164" fontId="23" fillId="25" borderId="0" xfId="37" applyFont="1" applyFill="1" applyBorder="1" applyAlignment="1">
      <alignment vertical="center"/>
    </xf>
    <xf numFmtId="164" fontId="27" fillId="23" borderId="7" xfId="37" applyNumberFormat="1" applyFont="1" applyFill="1" applyBorder="1" applyAlignment="1" applyProtection="1">
      <alignment horizontal="left" vertical="center"/>
    </xf>
    <xf numFmtId="169" fontId="25" fillId="25" borderId="0" xfId="37" applyNumberFormat="1" applyFont="1" applyFill="1" applyBorder="1" applyAlignment="1">
      <alignment horizontal="left" vertical="center"/>
    </xf>
    <xf numFmtId="164" fontId="25" fillId="25" borderId="0" xfId="37" quotePrefix="1" applyFont="1" applyFill="1" applyBorder="1" applyAlignment="1">
      <alignment horizontal="left" vertical="center"/>
    </xf>
    <xf numFmtId="169" fontId="27" fillId="23" borderId="7" xfId="37" applyNumberFormat="1" applyFont="1" applyFill="1" applyBorder="1" applyAlignment="1" applyProtection="1">
      <alignment horizontal="left" vertical="center"/>
    </xf>
    <xf numFmtId="169" fontId="4" fillId="25" borderId="0" xfId="0" applyFont="1" applyFill="1" applyBorder="1" applyAlignment="1">
      <alignment vertical="center"/>
    </xf>
    <xf numFmtId="169" fontId="31" fillId="0" borderId="0" xfId="0" applyFont="1" applyAlignment="1">
      <alignment horizontal="center" vertical="center"/>
    </xf>
    <xf numFmtId="167" fontId="13" fillId="26" borderId="0" xfId="0" applyNumberFormat="1" applyFont="1" applyFill="1" applyBorder="1" applyAlignment="1">
      <alignment horizontal="center" vertical="center"/>
    </xf>
    <xf numFmtId="167" fontId="14" fillId="26" borderId="0" xfId="0" applyNumberFormat="1" applyFont="1" applyFill="1" applyBorder="1" applyAlignment="1">
      <alignment horizontal="center" vertical="center"/>
    </xf>
    <xf numFmtId="164" fontId="27" fillId="24" borderId="0" xfId="37" applyNumberFormat="1" applyFont="1" applyFill="1" applyBorder="1" applyAlignment="1" applyProtection="1">
      <alignment horizontal="left" vertical="center"/>
    </xf>
    <xf numFmtId="169" fontId="31" fillId="26" borderId="0" xfId="0" applyFont="1" applyFill="1" applyBorder="1" applyAlignment="1">
      <alignment vertical="center"/>
    </xf>
    <xf numFmtId="164" fontId="20" fillId="25" borderId="0" xfId="37" quotePrefix="1" applyFont="1" applyFill="1" applyBorder="1" applyAlignment="1">
      <alignment horizontal="center" vertical="center"/>
    </xf>
    <xf numFmtId="169" fontId="0" fillId="25" borderId="0" xfId="0" applyFill="1" applyAlignment="1">
      <alignment vertical="center"/>
    </xf>
    <xf numFmtId="164" fontId="21" fillId="24" borderId="8" xfId="37" applyFont="1" applyFill="1" applyBorder="1" applyAlignment="1">
      <alignment horizontal="center" vertical="center"/>
    </xf>
    <xf numFmtId="169" fontId="27" fillId="24" borderId="0" xfId="37" applyNumberFormat="1" applyFont="1" applyFill="1" applyBorder="1" applyAlignment="1" applyProtection="1">
      <alignment horizontal="left" vertical="center"/>
    </xf>
    <xf numFmtId="169" fontId="51" fillId="0" borderId="0" xfId="0" applyFont="1"/>
    <xf numFmtId="169" fontId="52" fillId="0" borderId="0" xfId="0" applyFont="1"/>
    <xf numFmtId="49" fontId="52" fillId="0" borderId="0" xfId="0" quotePrefix="1" applyNumberFormat="1" applyFont="1"/>
    <xf numFmtId="49" fontId="51" fillId="0" borderId="0" xfId="0" applyNumberFormat="1" applyFont="1"/>
    <xf numFmtId="169" fontId="51" fillId="0" borderId="9" xfId="0" applyFont="1" applyBorder="1"/>
    <xf numFmtId="169" fontId="51" fillId="0" borderId="0" xfId="0" applyFont="1" applyBorder="1"/>
    <xf numFmtId="49" fontId="52" fillId="0" borderId="0" xfId="0" applyNumberFormat="1" applyFont="1" applyBorder="1"/>
    <xf numFmtId="169" fontId="53" fillId="0" borderId="0" xfId="0" applyFont="1" applyBorder="1"/>
    <xf numFmtId="164" fontId="27" fillId="24" borderId="0" xfId="37" applyFont="1" applyFill="1" applyBorder="1" applyAlignment="1">
      <alignment horizontal="left" vertical="center"/>
    </xf>
    <xf numFmtId="169" fontId="33" fillId="25" borderId="0" xfId="29" applyFont="1" applyFill="1" applyAlignment="1" applyProtection="1">
      <alignment horizontal="center" vertical="center"/>
    </xf>
    <xf numFmtId="169" fontId="50" fillId="0" borderId="0" xfId="0" applyFont="1" applyAlignment="1">
      <alignment vertical="center"/>
    </xf>
    <xf numFmtId="169" fontId="0" fillId="0" borderId="0" xfId="0" applyAlignment="1">
      <alignment vertical="center"/>
    </xf>
    <xf numFmtId="169" fontId="0" fillId="25" borderId="0" xfId="0" applyFill="1" applyBorder="1" applyAlignment="1">
      <alignment vertical="center"/>
    </xf>
    <xf numFmtId="169" fontId="51" fillId="25" borderId="0" xfId="0" applyFont="1" applyFill="1"/>
    <xf numFmtId="169" fontId="51" fillId="25" borderId="9" xfId="0" applyFont="1" applyFill="1" applyBorder="1"/>
    <xf numFmtId="169" fontId="51" fillId="25" borderId="0" xfId="0" applyFont="1" applyFill="1" applyBorder="1"/>
    <xf numFmtId="169" fontId="51" fillId="25" borderId="0" xfId="0" applyFont="1" applyFill="1" applyBorder="1" applyAlignment="1">
      <alignment vertical="top"/>
    </xf>
    <xf numFmtId="169" fontId="0" fillId="27" borderId="10" xfId="0" applyFill="1" applyBorder="1" applyAlignment="1">
      <alignment vertical="center"/>
    </xf>
    <xf numFmtId="169" fontId="0" fillId="27" borderId="11" xfId="0" applyFill="1" applyBorder="1" applyAlignment="1">
      <alignment vertical="center"/>
    </xf>
    <xf numFmtId="169" fontId="0" fillId="27" borderId="12" xfId="0" applyFill="1" applyBorder="1" applyAlignment="1">
      <alignment vertical="center"/>
    </xf>
    <xf numFmtId="169" fontId="0" fillId="27" borderId="0" xfId="0" applyFill="1" applyBorder="1" applyAlignment="1">
      <alignment vertical="center"/>
    </xf>
    <xf numFmtId="169" fontId="12" fillId="0" borderId="0" xfId="0" applyFont="1"/>
    <xf numFmtId="169" fontId="49" fillId="24" borderId="14" xfId="0" applyFont="1" applyFill="1" applyBorder="1" applyAlignment="1">
      <alignment horizontal="left"/>
    </xf>
    <xf numFmtId="169" fontId="0" fillId="25" borderId="15" xfId="0" applyFill="1" applyBorder="1" applyAlignment="1">
      <alignment vertical="center"/>
    </xf>
    <xf numFmtId="169" fontId="0" fillId="25" borderId="11" xfId="0" applyFill="1" applyBorder="1" applyAlignment="1">
      <alignment vertical="center"/>
    </xf>
    <xf numFmtId="169" fontId="9" fillId="25" borderId="11" xfId="0" applyFont="1" applyFill="1" applyBorder="1" applyAlignment="1">
      <alignment vertical="center"/>
    </xf>
    <xf numFmtId="169" fontId="16" fillId="25" borderId="0" xfId="0" applyFont="1" applyFill="1" applyAlignment="1">
      <alignment vertical="center"/>
    </xf>
    <xf numFmtId="169" fontId="16" fillId="25" borderId="0" xfId="0" applyFont="1" applyFill="1"/>
    <xf numFmtId="169" fontId="16" fillId="25" borderId="0" xfId="0" applyFont="1" applyFill="1" applyAlignment="1">
      <alignment wrapText="1"/>
    </xf>
    <xf numFmtId="169" fontId="4" fillId="0" borderId="0" xfId="0" applyFont="1" applyBorder="1" applyAlignment="1">
      <alignment horizontal="right" vertical="top" wrapText="1"/>
    </xf>
    <xf numFmtId="169" fontId="55" fillId="0" borderId="0" xfId="0" applyFont="1" applyBorder="1" applyAlignment="1">
      <alignment horizontal="right" wrapText="1"/>
    </xf>
    <xf numFmtId="169" fontId="21" fillId="25" borderId="0" xfId="0" applyFont="1" applyFill="1" applyBorder="1" applyAlignment="1">
      <alignment horizontal="center" vertical="center" wrapText="1"/>
    </xf>
    <xf numFmtId="170" fontId="28" fillId="24" borderId="16" xfId="41" applyNumberFormat="1" applyFont="1" applyFill="1" applyBorder="1" applyAlignment="1">
      <alignment horizontal="center" vertical="center"/>
    </xf>
    <xf numFmtId="170" fontId="28" fillId="24" borderId="17" xfId="41" applyNumberFormat="1" applyFont="1" applyFill="1" applyBorder="1" applyAlignment="1">
      <alignment horizontal="center" vertical="center"/>
    </xf>
    <xf numFmtId="169" fontId="31" fillId="26" borderId="11" xfId="0" applyFont="1" applyFill="1" applyBorder="1" applyAlignment="1">
      <alignment vertical="center"/>
    </xf>
    <xf numFmtId="169" fontId="0" fillId="25" borderId="0" xfId="0" applyFill="1" applyAlignment="1">
      <alignment vertical="center" wrapText="1"/>
    </xf>
    <xf numFmtId="169" fontId="63" fillId="0" borderId="0" xfId="0" applyFont="1" applyAlignment="1">
      <alignment wrapText="1"/>
    </xf>
    <xf numFmtId="169" fontId="63" fillId="0" borderId="0" xfId="0" applyFont="1" applyAlignment="1">
      <alignment vertical="top"/>
    </xf>
    <xf numFmtId="169" fontId="46" fillId="28" borderId="0" xfId="0" applyFont="1" applyFill="1" applyBorder="1"/>
    <xf numFmtId="169" fontId="64" fillId="0" borderId="0" xfId="29" applyFont="1" applyBorder="1" applyAlignment="1" applyProtection="1">
      <alignment horizontal="left" wrapText="1" indent="1"/>
    </xf>
    <xf numFmtId="169" fontId="8" fillId="25" borderId="0" xfId="0" applyFont="1" applyFill="1" applyBorder="1" applyAlignment="1">
      <alignment horizontal="justify" vertical="top" wrapText="1"/>
    </xf>
    <xf numFmtId="169" fontId="16" fillId="25" borderId="18" xfId="0" applyFont="1" applyFill="1" applyBorder="1" applyAlignment="1">
      <alignment vertical="top"/>
    </xf>
    <xf numFmtId="169" fontId="57" fillId="25" borderId="19" xfId="29" applyFont="1" applyFill="1" applyBorder="1" applyAlignment="1" applyProtection="1">
      <alignment horizontal="justify" vertical="center" wrapText="1"/>
    </xf>
    <xf numFmtId="169" fontId="66" fillId="0" borderId="0" xfId="0" applyFont="1"/>
    <xf numFmtId="169" fontId="49" fillId="24" borderId="20" xfId="0" applyFont="1" applyFill="1" applyBorder="1" applyAlignment="1">
      <alignment horizontal="left"/>
    </xf>
    <xf numFmtId="169" fontId="31" fillId="0" borderId="0" xfId="0" applyFont="1" applyBorder="1" applyAlignment="1">
      <alignment vertical="center"/>
    </xf>
    <xf numFmtId="1" fontId="67" fillId="0" borderId="0" xfId="37" applyNumberFormat="1" applyFont="1" applyBorder="1" applyAlignment="1">
      <alignment horizontal="center" vertical="center"/>
    </xf>
    <xf numFmtId="1" fontId="68" fillId="25" borderId="0" xfId="37" applyNumberFormat="1" applyFont="1" applyFill="1" applyBorder="1" applyAlignment="1">
      <alignment horizontal="center" vertical="center"/>
    </xf>
    <xf numFmtId="1" fontId="67" fillId="0" borderId="0" xfId="37" applyNumberFormat="1" applyFont="1" applyFill="1" applyBorder="1" applyAlignment="1">
      <alignment horizontal="center" vertical="center"/>
    </xf>
    <xf numFmtId="1" fontId="67" fillId="25" borderId="0" xfId="41" applyNumberFormat="1" applyFont="1" applyFill="1" applyBorder="1" applyAlignment="1">
      <alignment horizontal="center" vertical="center"/>
    </xf>
    <xf numFmtId="1" fontId="69" fillId="0" borderId="0" xfId="37" applyNumberFormat="1" applyFont="1" applyFill="1" applyBorder="1" applyAlignment="1">
      <alignment horizontal="center" vertical="center"/>
    </xf>
    <xf numFmtId="164" fontId="15" fillId="29" borderId="8" xfId="37" applyFont="1" applyFill="1" applyBorder="1" applyAlignment="1">
      <alignment horizontal="center" vertical="center"/>
    </xf>
    <xf numFmtId="169" fontId="27" fillId="24" borderId="8" xfId="37" applyNumberFormat="1" applyFont="1" applyFill="1" applyBorder="1" applyAlignment="1" applyProtection="1">
      <alignment horizontal="left" vertical="center"/>
    </xf>
    <xf numFmtId="164" fontId="27" fillId="24" borderId="8" xfId="37" applyNumberFormat="1" applyFont="1" applyFill="1" applyBorder="1" applyAlignment="1" applyProtection="1">
      <alignment horizontal="left" vertical="center"/>
    </xf>
    <xf numFmtId="164" fontId="27" fillId="24" borderId="8" xfId="37" applyFont="1" applyFill="1" applyBorder="1" applyAlignment="1">
      <alignment horizontal="left" vertical="center"/>
    </xf>
    <xf numFmtId="169" fontId="27" fillId="24" borderId="7" xfId="37" applyNumberFormat="1" applyFont="1" applyFill="1" applyBorder="1" applyAlignment="1" applyProtection="1">
      <alignment horizontal="left" vertical="center"/>
    </xf>
    <xf numFmtId="164" fontId="27" fillId="24" borderId="7" xfId="37" applyNumberFormat="1" applyFont="1" applyFill="1" applyBorder="1" applyAlignment="1" applyProtection="1">
      <alignment horizontal="left" vertical="center"/>
    </xf>
    <xf numFmtId="164" fontId="23" fillId="24" borderId="7" xfId="37" applyFont="1" applyFill="1" applyBorder="1" applyAlignment="1">
      <alignment horizontal="left" vertical="center"/>
    </xf>
    <xf numFmtId="172" fontId="51" fillId="0" borderId="0" xfId="0" quotePrefix="1" applyNumberFormat="1" applyFont="1"/>
    <xf numFmtId="1" fontId="71" fillId="25" borderId="0" xfId="37" applyNumberFormat="1" applyFont="1" applyFill="1" applyBorder="1" applyAlignment="1">
      <alignment horizontal="center" vertical="center"/>
    </xf>
    <xf numFmtId="169" fontId="54" fillId="24" borderId="21" xfId="0" applyFont="1" applyFill="1" applyBorder="1" applyAlignment="1">
      <alignment vertical="center"/>
    </xf>
    <xf numFmtId="169" fontId="49" fillId="24" borderId="22" xfId="0" applyFont="1" applyFill="1" applyBorder="1" applyAlignment="1">
      <alignment horizontal="left"/>
    </xf>
    <xf numFmtId="169" fontId="24" fillId="25" borderId="18" xfId="0" applyFont="1" applyFill="1" applyBorder="1" applyAlignment="1">
      <alignment vertical="top"/>
    </xf>
    <xf numFmtId="168" fontId="11" fillId="0" borderId="0" xfId="0" applyNumberFormat="1" applyFont="1" applyBorder="1" applyAlignment="1">
      <alignment horizontal="center" vertical="center"/>
    </xf>
    <xf numFmtId="167" fontId="13" fillId="26" borderId="11" xfId="0" applyNumberFormat="1" applyFont="1" applyFill="1" applyBorder="1" applyAlignment="1">
      <alignment horizontal="center" vertical="center"/>
    </xf>
    <xf numFmtId="167" fontId="13" fillId="26" borderId="23" xfId="0" applyNumberFormat="1" applyFont="1" applyFill="1" applyBorder="1" applyAlignment="1">
      <alignment horizontal="center" vertical="center"/>
    </xf>
    <xf numFmtId="167" fontId="13" fillId="26" borderId="9" xfId="0" applyNumberFormat="1" applyFont="1" applyFill="1" applyBorder="1" applyAlignment="1">
      <alignment horizontal="center" vertical="center"/>
    </xf>
    <xf numFmtId="164" fontId="3" fillId="25" borderId="0" xfId="37" applyFont="1" applyFill="1" applyBorder="1" applyAlignment="1">
      <alignment horizontal="left" vertical="center"/>
    </xf>
    <xf numFmtId="164" fontId="3" fillId="23" borderId="0" xfId="37" applyFont="1" applyFill="1" applyBorder="1" applyAlignment="1">
      <alignment horizontal="left" vertical="center"/>
    </xf>
    <xf numFmtId="169" fontId="5" fillId="0" borderId="0" xfId="34" applyFont="1" applyFill="1" applyBorder="1" applyAlignment="1">
      <alignment vertical="center"/>
    </xf>
    <xf numFmtId="169" fontId="19" fillId="25" borderId="21" xfId="0" applyFont="1" applyFill="1" applyBorder="1" applyAlignment="1">
      <alignment horizontal="center" vertical="center"/>
    </xf>
    <xf numFmtId="167" fontId="14" fillId="26" borderId="11" xfId="0" applyNumberFormat="1" applyFont="1" applyFill="1" applyBorder="1" applyAlignment="1">
      <alignment horizontal="center" vertical="center"/>
    </xf>
    <xf numFmtId="169" fontId="31" fillId="26" borderId="12" xfId="0" applyFont="1" applyFill="1" applyBorder="1" applyAlignment="1">
      <alignment vertical="center"/>
    </xf>
    <xf numFmtId="167" fontId="14" fillId="26" borderId="23" xfId="0" applyNumberFormat="1" applyFont="1" applyFill="1" applyBorder="1" applyAlignment="1">
      <alignment horizontal="center" vertical="center"/>
    </xf>
    <xf numFmtId="167" fontId="14" fillId="26" borderId="9" xfId="0" applyNumberFormat="1" applyFont="1" applyFill="1" applyBorder="1" applyAlignment="1">
      <alignment horizontal="center" vertical="center"/>
    </xf>
    <xf numFmtId="169" fontId="31" fillId="26" borderId="23" xfId="0" applyFont="1" applyFill="1" applyBorder="1" applyAlignment="1">
      <alignment vertical="center"/>
    </xf>
    <xf numFmtId="169" fontId="31" fillId="26" borderId="9" xfId="0" applyFont="1" applyFill="1" applyBorder="1" applyAlignment="1">
      <alignment vertical="center"/>
    </xf>
    <xf numFmtId="169" fontId="31" fillId="26" borderId="24" xfId="0" applyFont="1" applyFill="1" applyBorder="1" applyAlignment="1">
      <alignment vertical="center"/>
    </xf>
    <xf numFmtId="169" fontId="32" fillId="28" borderId="15" xfId="0" applyFont="1" applyFill="1" applyBorder="1" applyAlignment="1">
      <alignment vertical="center" wrapText="1"/>
    </xf>
    <xf numFmtId="169" fontId="32" fillId="28" borderId="25" xfId="0" applyFont="1" applyFill="1" applyBorder="1" applyAlignment="1">
      <alignment vertical="center" wrapText="1"/>
    </xf>
    <xf numFmtId="169" fontId="32" fillId="28" borderId="10" xfId="0" applyFont="1" applyFill="1" applyBorder="1" applyAlignment="1">
      <alignment vertical="center" wrapText="1"/>
    </xf>
    <xf numFmtId="169" fontId="32" fillId="28" borderId="11" xfId="0" applyFont="1" applyFill="1" applyBorder="1" applyAlignment="1">
      <alignment vertical="center" wrapText="1"/>
    </xf>
    <xf numFmtId="169" fontId="46" fillId="28" borderId="12" xfId="0" applyFont="1" applyFill="1" applyBorder="1"/>
    <xf numFmtId="169" fontId="3" fillId="0" borderId="0" xfId="37" applyNumberFormat="1" applyFont="1" applyBorder="1" applyAlignment="1">
      <alignment horizontal="left" vertical="center"/>
    </xf>
    <xf numFmtId="164" fontId="3" fillId="0" borderId="0" xfId="37" applyFont="1" applyBorder="1" applyAlignment="1">
      <alignment horizontal="left" vertical="center"/>
    </xf>
    <xf numFmtId="1" fontId="67" fillId="25" borderId="0" xfId="34" applyNumberFormat="1" applyFont="1" applyFill="1" applyAlignment="1">
      <alignment horizontal="center"/>
    </xf>
    <xf numFmtId="169" fontId="3" fillId="29" borderId="7" xfId="34" applyFill="1" applyBorder="1" applyAlignment="1">
      <alignment vertical="center"/>
    </xf>
    <xf numFmtId="169" fontId="10" fillId="29" borderId="7" xfId="34" applyFont="1" applyFill="1" applyBorder="1" applyAlignment="1"/>
    <xf numFmtId="170" fontId="10" fillId="29" borderId="17" xfId="34" applyNumberFormat="1" applyFont="1" applyFill="1" applyBorder="1" applyAlignment="1"/>
    <xf numFmtId="1" fontId="68" fillId="25" borderId="0" xfId="34" applyNumberFormat="1" applyFont="1" applyFill="1" applyAlignment="1">
      <alignment horizontal="center" vertical="center"/>
    </xf>
    <xf numFmtId="1" fontId="67" fillId="0" borderId="0" xfId="34" applyNumberFormat="1" applyFont="1" applyFill="1" applyBorder="1" applyAlignment="1">
      <alignment horizontal="center" vertical="center"/>
    </xf>
    <xf numFmtId="169" fontId="29" fillId="28" borderId="26" xfId="34" quotePrefix="1" applyFont="1" applyFill="1" applyBorder="1" applyAlignment="1">
      <alignment horizontal="center" vertical="center"/>
    </xf>
    <xf numFmtId="169" fontId="29" fillId="28" borderId="0" xfId="34" applyFont="1" applyFill="1" applyBorder="1" applyAlignment="1">
      <alignment vertical="center"/>
    </xf>
    <xf numFmtId="169" fontId="23" fillId="28" borderId="0" xfId="34" applyFont="1" applyFill="1" applyBorder="1" applyAlignment="1">
      <alignment vertical="center"/>
    </xf>
    <xf numFmtId="169" fontId="29" fillId="28" borderId="27" xfId="34" quotePrefix="1" applyFont="1" applyFill="1" applyBorder="1" applyAlignment="1">
      <alignment horizontal="center" vertical="center"/>
    </xf>
    <xf numFmtId="169" fontId="29" fillId="28" borderId="7" xfId="34" applyFont="1" applyFill="1" applyBorder="1" applyAlignment="1">
      <alignment vertical="center"/>
    </xf>
    <xf numFmtId="169" fontId="23" fillId="28" borderId="7" xfId="34" applyFont="1" applyFill="1" applyBorder="1" applyAlignment="1">
      <alignment vertical="center"/>
    </xf>
    <xf numFmtId="1" fontId="67" fillId="25" borderId="0" xfId="34" applyNumberFormat="1" applyFont="1" applyFill="1" applyBorder="1" applyAlignment="1">
      <alignment horizontal="center" vertical="center"/>
    </xf>
    <xf numFmtId="1" fontId="69" fillId="25" borderId="0" xfId="34" applyNumberFormat="1" applyFont="1" applyFill="1" applyBorder="1" applyAlignment="1">
      <alignment horizontal="center" vertical="center"/>
    </xf>
    <xf numFmtId="1" fontId="69" fillId="0" borderId="0" xfId="34" applyNumberFormat="1" applyFont="1" applyFill="1" applyBorder="1" applyAlignment="1">
      <alignment horizontal="center" vertical="center"/>
    </xf>
    <xf numFmtId="1" fontId="36" fillId="0" borderId="0" xfId="34" applyNumberFormat="1" applyFont="1" applyFill="1" applyBorder="1" applyAlignment="1">
      <alignment horizontal="center" vertical="center"/>
    </xf>
    <xf numFmtId="164" fontId="3" fillId="29" borderId="28" xfId="37" applyFont="1" applyFill="1" applyBorder="1" applyAlignment="1">
      <alignment horizontal="left" vertical="center"/>
    </xf>
    <xf numFmtId="164" fontId="16" fillId="29" borderId="28" xfId="37" applyFont="1" applyFill="1" applyBorder="1" applyAlignment="1">
      <alignment horizontal="left" vertical="center"/>
    </xf>
    <xf numFmtId="164" fontId="16" fillId="24" borderId="8" xfId="37" applyFont="1" applyFill="1" applyBorder="1" applyAlignment="1">
      <alignment horizontal="left" vertical="center"/>
    </xf>
    <xf numFmtId="164" fontId="16" fillId="24" borderId="0" xfId="37" applyFont="1" applyFill="1" applyBorder="1" applyAlignment="1">
      <alignment horizontal="left" vertical="center"/>
    </xf>
    <xf numFmtId="164" fontId="3" fillId="24" borderId="7" xfId="37" applyFont="1" applyFill="1" applyBorder="1" applyAlignment="1">
      <alignment horizontal="left" vertical="center"/>
    </xf>
    <xf numFmtId="169" fontId="3" fillId="25" borderId="0" xfId="37" applyNumberFormat="1" applyFont="1" applyFill="1" applyBorder="1" applyAlignment="1">
      <alignment horizontal="left" vertical="center"/>
    </xf>
    <xf numFmtId="169" fontId="32" fillId="28" borderId="0" xfId="0" applyFont="1" applyFill="1" applyBorder="1" applyAlignment="1">
      <alignment vertical="center" wrapText="1"/>
    </xf>
    <xf numFmtId="169" fontId="0" fillId="25" borderId="0" xfId="0" applyFill="1"/>
    <xf numFmtId="169" fontId="4" fillId="23" borderId="0" xfId="0" applyFont="1" applyFill="1" applyBorder="1" applyAlignment="1">
      <alignment vertical="center"/>
    </xf>
    <xf numFmtId="169" fontId="0" fillId="23" borderId="0" xfId="0" applyFill="1"/>
    <xf numFmtId="170" fontId="23" fillId="23" borderId="0" xfId="0" applyNumberFormat="1" applyFont="1" applyFill="1" applyBorder="1" applyAlignment="1">
      <alignment horizontal="center" vertical="center"/>
    </xf>
    <xf numFmtId="164" fontId="23" fillId="23" borderId="0" xfId="37" applyFont="1" applyFill="1" applyBorder="1" applyAlignment="1">
      <alignment horizontal="right" vertical="center"/>
    </xf>
    <xf numFmtId="169" fontId="23" fillId="25" borderId="0" xfId="0" applyFont="1" applyFill="1" applyBorder="1" applyAlignment="1">
      <alignment vertical="center"/>
    </xf>
    <xf numFmtId="164" fontId="27" fillId="25" borderId="0" xfId="37" applyNumberFormat="1" applyFont="1" applyFill="1" applyBorder="1" applyAlignment="1" applyProtection="1">
      <alignment horizontal="center" vertical="center"/>
    </xf>
    <xf numFmtId="169" fontId="0" fillId="0" borderId="0" xfId="0" applyFill="1"/>
    <xf numFmtId="170" fontId="23" fillId="25" borderId="0" xfId="37" applyNumberFormat="1" applyFont="1" applyFill="1" applyBorder="1" applyAlignment="1" applyProtection="1">
      <alignment horizontal="center" vertical="center"/>
    </xf>
    <xf numFmtId="164" fontId="23" fillId="25" borderId="0" xfId="37" applyNumberFormat="1" applyFont="1" applyFill="1" applyBorder="1" applyAlignment="1" applyProtection="1">
      <alignment horizontal="right" vertical="center"/>
    </xf>
    <xf numFmtId="169" fontId="23" fillId="23" borderId="0" xfId="0" applyFont="1" applyFill="1" applyBorder="1" applyAlignment="1">
      <alignment vertical="center"/>
    </xf>
    <xf numFmtId="164" fontId="27" fillId="23" borderId="0" xfId="0" applyNumberFormat="1" applyFont="1" applyFill="1" applyBorder="1" applyAlignment="1" applyProtection="1">
      <alignment vertical="center" wrapText="1"/>
    </xf>
    <xf numFmtId="171" fontId="23" fillId="23" borderId="0" xfId="37" applyNumberFormat="1" applyFont="1" applyFill="1" applyBorder="1" applyAlignment="1" applyProtection="1">
      <alignment horizontal="center" vertical="center"/>
    </xf>
    <xf numFmtId="164" fontId="23" fillId="23" borderId="0" xfId="37" applyNumberFormat="1" applyFont="1" applyFill="1" applyBorder="1" applyAlignment="1" applyProtection="1">
      <alignment horizontal="right" vertical="center"/>
    </xf>
    <xf numFmtId="171" fontId="23" fillId="0" borderId="0" xfId="37" applyNumberFormat="1" applyFont="1" applyFill="1" applyBorder="1" applyAlignment="1" applyProtection="1">
      <alignment horizontal="center" vertical="center"/>
    </xf>
    <xf numFmtId="169" fontId="16" fillId="25" borderId="0" xfId="0" applyFont="1" applyFill="1" applyBorder="1" applyAlignment="1">
      <alignment horizontal="left" vertical="top" wrapText="1"/>
    </xf>
    <xf numFmtId="169" fontId="16" fillId="25" borderId="29" xfId="0" applyFont="1" applyFill="1" applyBorder="1" applyAlignment="1">
      <alignment vertical="top"/>
    </xf>
    <xf numFmtId="169" fontId="6" fillId="0" borderId="18" xfId="29" applyBorder="1" applyAlignment="1" applyProtection="1">
      <alignment vertical="top"/>
    </xf>
    <xf numFmtId="164" fontId="23" fillId="0" borderId="0" xfId="37" applyFont="1" applyFill="1" applyBorder="1" applyAlignment="1">
      <alignment horizontal="left" vertical="center"/>
    </xf>
    <xf numFmtId="164" fontId="23" fillId="0" borderId="0" xfId="37" applyNumberFormat="1" applyFont="1" applyFill="1" applyBorder="1" applyAlignment="1" applyProtection="1">
      <alignment horizontal="left" vertical="center"/>
    </xf>
    <xf numFmtId="169" fontId="23" fillId="0" borderId="0" xfId="37" applyNumberFormat="1" applyFont="1" applyFill="1" applyBorder="1" applyAlignment="1" applyProtection="1">
      <alignment horizontal="left" vertical="center"/>
    </xf>
    <xf numFmtId="164" fontId="65" fillId="25" borderId="0" xfId="37" quotePrefix="1" applyFont="1" applyFill="1" applyBorder="1" applyAlignment="1">
      <alignment horizontal="left" vertical="center"/>
    </xf>
    <xf numFmtId="169" fontId="23" fillId="0" borderId="0" xfId="0" applyFont="1"/>
    <xf numFmtId="169" fontId="80" fillId="0" borderId="0" xfId="0" applyFont="1"/>
    <xf numFmtId="169" fontId="5" fillId="0" borderId="0" xfId="0" applyFont="1"/>
    <xf numFmtId="164" fontId="3" fillId="0" borderId="0" xfId="37" applyFont="1" applyFill="1" applyBorder="1" applyAlignment="1">
      <alignment horizontal="left" vertical="center"/>
    </xf>
    <xf numFmtId="169" fontId="5" fillId="0" borderId="0" xfId="37" applyNumberFormat="1" applyFont="1" applyFill="1" applyBorder="1" applyAlignment="1">
      <alignment horizontal="left" vertical="center"/>
    </xf>
    <xf numFmtId="164" fontId="5" fillId="0" borderId="0" xfId="37" quotePrefix="1" applyFont="1" applyFill="1" applyBorder="1" applyAlignment="1">
      <alignment horizontal="left" vertical="center"/>
    </xf>
    <xf numFmtId="169" fontId="5" fillId="0" borderId="8" xfId="34" quotePrefix="1" applyNumberFormat="1" applyFont="1" applyFill="1" applyBorder="1" applyAlignment="1" applyProtection="1">
      <alignment horizontal="left" vertical="center"/>
    </xf>
    <xf numFmtId="169" fontId="5" fillId="0" borderId="8" xfId="34" applyFont="1" applyFill="1" applyBorder="1" applyAlignment="1">
      <alignment horizontal="left" vertical="center"/>
    </xf>
    <xf numFmtId="164" fontId="5" fillId="30" borderId="8" xfId="37" applyNumberFormat="1" applyFont="1" applyFill="1" applyBorder="1" applyAlignment="1" applyProtection="1">
      <alignment horizontal="left" vertical="center"/>
    </xf>
    <xf numFmtId="164" fontId="5" fillId="0" borderId="8" xfId="34" applyNumberFormat="1" applyFont="1" applyFill="1" applyBorder="1" applyAlignment="1" applyProtection="1">
      <alignment horizontal="left" vertical="center"/>
    </xf>
    <xf numFmtId="170" fontId="5" fillId="0" borderId="31" xfId="34" applyNumberFormat="1" applyFont="1" applyFill="1" applyBorder="1" applyAlignment="1" applyProtection="1">
      <alignment horizontal="center" vertical="center"/>
    </xf>
    <xf numFmtId="169" fontId="5" fillId="0" borderId="7" xfId="37" applyNumberFormat="1" applyFont="1" applyFill="1" applyBorder="1" applyAlignment="1">
      <alignment horizontal="left" vertical="center"/>
    </xf>
    <xf numFmtId="164" fontId="5" fillId="0" borderId="7" xfId="37" applyFont="1" applyFill="1" applyBorder="1" applyAlignment="1">
      <alignment horizontal="left" vertical="center"/>
    </xf>
    <xf numFmtId="164" fontId="5" fillId="0" borderId="7" xfId="37" applyNumberFormat="1" applyFont="1" applyFill="1" applyBorder="1" applyAlignment="1" applyProtection="1">
      <alignment horizontal="left" vertical="center" indent="2"/>
    </xf>
    <xf numFmtId="164" fontId="5" fillId="0" borderId="7" xfId="37" applyNumberFormat="1" applyFont="1" applyFill="1" applyBorder="1" applyAlignment="1" applyProtection="1">
      <alignment horizontal="left" vertical="center"/>
    </xf>
    <xf numFmtId="164" fontId="5" fillId="0" borderId="7" xfId="34" applyNumberFormat="1" applyFont="1" applyFill="1" applyBorder="1" applyAlignment="1" applyProtection="1">
      <alignment horizontal="left" vertical="center"/>
    </xf>
    <xf numFmtId="170" fontId="5" fillId="0" borderId="17" xfId="34" applyNumberFormat="1" applyFont="1" applyFill="1" applyBorder="1" applyAlignment="1" applyProtection="1">
      <alignment horizontal="center" vertical="center"/>
    </xf>
    <xf numFmtId="169" fontId="5" fillId="0" borderId="0" xfId="41" quotePrefix="1" applyNumberFormat="1" applyFont="1" applyFill="1" applyBorder="1" applyAlignment="1" applyProtection="1">
      <alignment horizontal="left" vertical="center"/>
    </xf>
    <xf numFmtId="164" fontId="5" fillId="0" borderId="0" xfId="41" applyFont="1" applyFill="1" applyBorder="1" applyAlignment="1">
      <alignment horizontal="left" vertical="center"/>
    </xf>
    <xf numFmtId="164" fontId="5" fillId="0" borderId="0" xfId="41" applyNumberFormat="1" applyFont="1" applyFill="1" applyBorder="1" applyAlignment="1" applyProtection="1">
      <alignment horizontal="left" vertical="center" wrapText="1"/>
    </xf>
    <xf numFmtId="164" fontId="5" fillId="0" borderId="0" xfId="41" applyNumberFormat="1" applyFont="1" applyFill="1" applyBorder="1" applyAlignment="1" applyProtection="1">
      <alignment horizontal="left" vertical="center"/>
    </xf>
    <xf numFmtId="170" fontId="5" fillId="0" borderId="0" xfId="34" applyNumberFormat="1" applyFont="1" applyFill="1" applyBorder="1" applyAlignment="1" applyProtection="1">
      <alignment horizontal="center" vertical="center"/>
    </xf>
    <xf numFmtId="169" fontId="5" fillId="0" borderId="8" xfId="41" applyNumberFormat="1" applyFont="1" applyFill="1" applyBorder="1" applyAlignment="1" applyProtection="1">
      <alignment horizontal="left" vertical="center"/>
    </xf>
    <xf numFmtId="164" fontId="5" fillId="0" borderId="8" xfId="41" applyFont="1" applyFill="1" applyBorder="1" applyAlignment="1">
      <alignment horizontal="left" vertical="center"/>
    </xf>
    <xf numFmtId="164" fontId="5" fillId="30" borderId="8" xfId="41" applyNumberFormat="1" applyFont="1" applyFill="1" applyBorder="1" applyAlignment="1" applyProtection="1">
      <alignment horizontal="left" vertical="center"/>
    </xf>
    <xf numFmtId="164" fontId="5" fillId="0" borderId="8" xfId="41" applyNumberFormat="1" applyFont="1" applyFill="1" applyBorder="1" applyAlignment="1" applyProtection="1">
      <alignment horizontal="left" vertical="center"/>
    </xf>
    <xf numFmtId="170" fontId="5" fillId="0" borderId="31" xfId="41" applyNumberFormat="1" applyFont="1" applyFill="1" applyBorder="1" applyAlignment="1" applyProtection="1">
      <alignment horizontal="center" vertical="center"/>
    </xf>
    <xf numFmtId="164" fontId="5" fillId="0" borderId="0" xfId="37" applyNumberFormat="1" applyFont="1" applyFill="1" applyBorder="1" applyAlignment="1" applyProtection="1">
      <alignment horizontal="left" vertical="center" indent="2"/>
    </xf>
    <xf numFmtId="164" fontId="5" fillId="0" borderId="0" xfId="37" applyNumberFormat="1" applyFont="1" applyFill="1" applyBorder="1" applyAlignment="1" applyProtection="1">
      <alignment horizontal="left" vertical="center"/>
    </xf>
    <xf numFmtId="170" fontId="5" fillId="0" borderId="16" xfId="37" applyNumberFormat="1" applyFont="1" applyFill="1" applyBorder="1" applyAlignment="1" applyProtection="1">
      <alignment horizontal="center" vertical="center"/>
    </xf>
    <xf numFmtId="164" fontId="5" fillId="0" borderId="29" xfId="29" applyNumberFormat="1" applyFont="1" applyFill="1" applyBorder="1" applyAlignment="1" applyProtection="1">
      <alignment horizontal="left" vertical="center" indent="2"/>
    </xf>
    <xf numFmtId="164" fontId="81" fillId="0" borderId="0" xfId="29" applyNumberFormat="1" applyFont="1" applyFill="1" applyBorder="1" applyAlignment="1" applyProtection="1">
      <alignment horizontal="left" vertical="center" indent="2"/>
    </xf>
    <xf numFmtId="169" fontId="5" fillId="0" borderId="7" xfId="41" applyNumberFormat="1" applyFont="1" applyFill="1" applyBorder="1" applyAlignment="1" applyProtection="1">
      <alignment horizontal="left" vertical="center"/>
    </xf>
    <xf numFmtId="164" fontId="5" fillId="0" borderId="7" xfId="41" applyFont="1" applyFill="1" applyBorder="1" applyAlignment="1">
      <alignment horizontal="left" vertical="center"/>
    </xf>
    <xf numFmtId="169" fontId="5" fillId="0" borderId="0" xfId="41" applyNumberFormat="1" applyFont="1" applyFill="1" applyBorder="1" applyAlignment="1" applyProtection="1">
      <alignment horizontal="left" vertical="center"/>
    </xf>
    <xf numFmtId="170" fontId="5" fillId="0" borderId="0" xfId="41" applyNumberFormat="1" applyFont="1" applyFill="1" applyBorder="1" applyAlignment="1" applyProtection="1">
      <alignment horizontal="center" vertical="center"/>
    </xf>
    <xf numFmtId="169" fontId="5" fillId="0" borderId="8" xfId="41" quotePrefix="1" applyNumberFormat="1" applyFont="1" applyFill="1" applyBorder="1" applyAlignment="1" applyProtection="1">
      <alignment horizontal="left" vertical="center"/>
    </xf>
    <xf numFmtId="164" fontId="5" fillId="0" borderId="8" xfId="37" applyNumberFormat="1" applyFont="1" applyFill="1" applyBorder="1" applyAlignment="1" applyProtection="1">
      <alignment horizontal="left" vertical="center"/>
    </xf>
    <xf numFmtId="170" fontId="5" fillId="0" borderId="16" xfId="34" applyNumberFormat="1" applyFont="1" applyFill="1" applyBorder="1" applyAlignment="1" applyProtection="1">
      <alignment horizontal="center" vertical="center"/>
    </xf>
    <xf numFmtId="170" fontId="5" fillId="0" borderId="16" xfId="41" applyNumberFormat="1" applyFont="1" applyFill="1" applyBorder="1" applyAlignment="1" applyProtection="1">
      <alignment horizontal="center" vertical="center"/>
    </xf>
    <xf numFmtId="169" fontId="5" fillId="0" borderId="0" xfId="34" applyFont="1" applyFill="1" applyBorder="1" applyAlignment="1">
      <alignment horizontal="left" vertical="center"/>
    </xf>
    <xf numFmtId="169" fontId="5" fillId="0" borderId="0" xfId="34" applyFont="1" applyFill="1" applyBorder="1" applyAlignment="1">
      <alignment horizontal="left" vertical="center" indent="4"/>
    </xf>
    <xf numFmtId="164" fontId="5" fillId="0" borderId="0" xfId="41" applyFont="1" applyFill="1" applyBorder="1" applyAlignment="1">
      <alignment horizontal="center" vertical="center"/>
    </xf>
    <xf numFmtId="169" fontId="5" fillId="0" borderId="7" xfId="34" applyFont="1" applyFill="1" applyBorder="1" applyAlignment="1">
      <alignment horizontal="left" vertical="center"/>
    </xf>
    <xf numFmtId="164" fontId="5" fillId="0" borderId="7" xfId="41" applyFont="1" applyFill="1" applyBorder="1" applyAlignment="1">
      <alignment horizontal="center" vertical="center"/>
    </xf>
    <xf numFmtId="164" fontId="5" fillId="0" borderId="0" xfId="37" applyFont="1" applyFill="1" applyBorder="1" applyAlignment="1">
      <alignment horizontal="left" vertical="center"/>
    </xf>
    <xf numFmtId="169" fontId="5" fillId="0" borderId="0" xfId="34" applyFont="1" applyFill="1" applyAlignment="1">
      <alignment horizontal="left" vertical="center" indent="4"/>
    </xf>
    <xf numFmtId="169" fontId="5" fillId="0" borderId="0" xfId="34" applyFont="1" applyFill="1" applyAlignment="1">
      <alignment horizontal="left" vertical="center"/>
    </xf>
    <xf numFmtId="169" fontId="5" fillId="0" borderId="8" xfId="37" quotePrefix="1" applyNumberFormat="1" applyFont="1" applyFill="1" applyBorder="1" applyAlignment="1" applyProtection="1">
      <alignment horizontal="left" vertical="center"/>
    </xf>
    <xf numFmtId="164" fontId="5" fillId="30" borderId="8" xfId="37" applyFont="1" applyFill="1" applyBorder="1" applyAlignment="1">
      <alignment horizontal="left" vertical="center"/>
    </xf>
    <xf numFmtId="169" fontId="5" fillId="0" borderId="0" xfId="37" quotePrefix="1" applyNumberFormat="1" applyFont="1" applyFill="1" applyBorder="1" applyAlignment="1" applyProtection="1">
      <alignment horizontal="left" vertical="center"/>
    </xf>
    <xf numFmtId="169" fontId="5" fillId="0" borderId="7" xfId="37" applyNumberFormat="1" applyFont="1" applyFill="1" applyBorder="1" applyAlignment="1" applyProtection="1">
      <alignment horizontal="left" vertical="center"/>
    </xf>
    <xf numFmtId="170" fontId="5" fillId="0" borderId="17" xfId="41" applyNumberFormat="1" applyFont="1" applyFill="1" applyBorder="1" applyAlignment="1" applyProtection="1">
      <alignment horizontal="center" vertical="center"/>
    </xf>
    <xf numFmtId="164" fontId="10" fillId="0" borderId="0" xfId="37" applyFont="1" applyFill="1" applyBorder="1" applyAlignment="1">
      <alignment horizontal="left" vertical="center"/>
    </xf>
    <xf numFmtId="169" fontId="5" fillId="0" borderId="0" xfId="37" applyNumberFormat="1" applyFont="1" applyFill="1" applyBorder="1" applyAlignment="1" applyProtection="1">
      <alignment horizontal="left" vertical="center"/>
    </xf>
    <xf numFmtId="164" fontId="5" fillId="0" borderId="0" xfId="37" applyFont="1" applyFill="1" applyBorder="1" applyAlignment="1">
      <alignment horizontal="left" vertical="center" indent="2"/>
    </xf>
    <xf numFmtId="164" fontId="5" fillId="0" borderId="0" xfId="34" applyNumberFormat="1" applyFont="1" applyFill="1" applyBorder="1" applyAlignment="1" applyProtection="1">
      <alignment horizontal="left" vertical="center"/>
    </xf>
    <xf numFmtId="170" fontId="5" fillId="0" borderId="0" xfId="37" applyNumberFormat="1" applyFont="1" applyFill="1" applyBorder="1" applyAlignment="1" applyProtection="1">
      <alignment horizontal="center" vertical="center"/>
    </xf>
    <xf numFmtId="164" fontId="5" fillId="30" borderId="8" xfId="34" applyNumberFormat="1" applyFont="1" applyFill="1" applyBorder="1" applyAlignment="1" applyProtection="1">
      <alignment horizontal="left" vertical="center"/>
    </xf>
    <xf numFmtId="164" fontId="5" fillId="0" borderId="8" xfId="34" quotePrefix="1" applyNumberFormat="1" applyFont="1" applyFill="1" applyBorder="1" applyAlignment="1" applyProtection="1">
      <alignment horizontal="left" vertical="center"/>
    </xf>
    <xf numFmtId="164" fontId="5" fillId="0" borderId="18" xfId="41" applyNumberFormat="1" applyFont="1" applyFill="1" applyBorder="1" applyAlignment="1" applyProtection="1">
      <alignment horizontal="left" vertical="center"/>
    </xf>
    <xf numFmtId="170" fontId="5" fillId="0" borderId="18" xfId="34" applyNumberFormat="1" applyFont="1" applyFill="1" applyBorder="1" applyAlignment="1" applyProtection="1">
      <alignment horizontal="center" vertical="center"/>
    </xf>
    <xf numFmtId="164" fontId="5" fillId="0" borderId="29" xfId="37" applyFont="1" applyFill="1" applyBorder="1" applyAlignment="1">
      <alignment horizontal="left" vertical="center"/>
    </xf>
    <xf numFmtId="164" fontId="10" fillId="0" borderId="28" xfId="37" applyFont="1" applyFill="1" applyBorder="1" applyAlignment="1">
      <alignment horizontal="left" vertical="center"/>
    </xf>
    <xf numFmtId="170" fontId="5" fillId="0" borderId="19" xfId="34" applyNumberFormat="1" applyFont="1" applyFill="1" applyBorder="1" applyAlignment="1" applyProtection="1">
      <alignment horizontal="center" vertical="center"/>
    </xf>
    <xf numFmtId="164" fontId="5" fillId="0" borderId="18" xfId="37" applyFont="1" applyFill="1" applyBorder="1" applyAlignment="1">
      <alignment horizontal="left" vertical="center"/>
    </xf>
    <xf numFmtId="164" fontId="10" fillId="0" borderId="7" xfId="37" applyFont="1" applyFill="1" applyBorder="1" applyAlignment="1">
      <alignment horizontal="left" vertical="center"/>
    </xf>
    <xf numFmtId="169" fontId="23" fillId="28" borderId="0" xfId="34" applyFont="1" applyFill="1" applyBorder="1" applyAlignment="1">
      <alignment horizontal="right" vertical="center"/>
    </xf>
    <xf numFmtId="169" fontId="23" fillId="28" borderId="7" xfId="34" applyFont="1" applyFill="1" applyBorder="1" applyAlignment="1">
      <alignment horizontal="right" vertical="center"/>
    </xf>
    <xf numFmtId="170" fontId="5" fillId="0" borderId="28" xfId="34" applyNumberFormat="1" applyFont="1" applyFill="1" applyBorder="1" applyAlignment="1" applyProtection="1">
      <alignment horizontal="center" vertical="center"/>
    </xf>
    <xf numFmtId="170" fontId="5" fillId="0" borderId="28" xfId="41" applyNumberFormat="1" applyFont="1" applyFill="1" applyBorder="1" applyAlignment="1" applyProtection="1">
      <alignment horizontal="center" vertical="center"/>
    </xf>
    <xf numFmtId="169" fontId="5" fillId="30" borderId="8" xfId="34" applyFont="1" applyFill="1" applyBorder="1" applyAlignment="1">
      <alignment horizontal="left" vertical="center"/>
    </xf>
    <xf numFmtId="169" fontId="82" fillId="0" borderId="0" xfId="29" applyFont="1" applyFill="1" applyAlignment="1" applyProtection="1">
      <alignment horizontal="left" indent="2"/>
    </xf>
    <xf numFmtId="164" fontId="5" fillId="0" borderId="0" xfId="34" applyNumberFormat="1" applyFont="1" applyFill="1" applyBorder="1" applyAlignment="1" applyProtection="1">
      <alignment vertical="center"/>
    </xf>
    <xf numFmtId="164" fontId="81" fillId="0" borderId="18" xfId="29" applyNumberFormat="1" applyFont="1" applyFill="1" applyBorder="1" applyAlignment="1" applyProtection="1">
      <alignment horizontal="left" vertical="center" indent="2"/>
    </xf>
    <xf numFmtId="169" fontId="5" fillId="0" borderId="7" xfId="34" applyNumberFormat="1" applyFont="1" applyFill="1" applyBorder="1" applyAlignment="1" applyProtection="1">
      <alignment horizontal="left" vertical="center"/>
    </xf>
    <xf numFmtId="164" fontId="5" fillId="0" borderId="7" xfId="34" applyNumberFormat="1" applyFont="1" applyFill="1" applyBorder="1" applyAlignment="1" applyProtection="1">
      <alignment horizontal="left" vertical="center" indent="2"/>
    </xf>
    <xf numFmtId="169" fontId="25" fillId="25" borderId="0" xfId="34" applyNumberFormat="1" applyFont="1" applyFill="1" applyBorder="1" applyAlignment="1" applyProtection="1">
      <alignment horizontal="left" vertical="center"/>
    </xf>
    <xf numFmtId="164" fontId="25" fillId="25" borderId="0" xfId="34" applyNumberFormat="1" applyFont="1" applyFill="1" applyBorder="1" applyAlignment="1" applyProtection="1">
      <alignment horizontal="left" vertical="center"/>
    </xf>
    <xf numFmtId="170" fontId="22" fillId="25" borderId="0" xfId="34" applyNumberFormat="1" applyFont="1" applyFill="1" applyBorder="1" applyAlignment="1" applyProtection="1">
      <alignment horizontal="center" vertical="center"/>
    </xf>
    <xf numFmtId="169" fontId="5" fillId="0" borderId="28" xfId="34" applyNumberFormat="1" applyFont="1" applyFill="1" applyBorder="1" applyAlignment="1" applyProtection="1">
      <alignment horizontal="left" vertical="center"/>
    </xf>
    <xf numFmtId="169" fontId="5" fillId="0" borderId="28" xfId="34" applyFont="1" applyFill="1" applyBorder="1" applyAlignment="1">
      <alignment horizontal="left" vertical="center"/>
    </xf>
    <xf numFmtId="164" fontId="5" fillId="0" borderId="28" xfId="34" applyNumberFormat="1" applyFont="1" applyFill="1" applyBorder="1" applyAlignment="1" applyProtection="1">
      <alignment horizontal="left" vertical="center"/>
    </xf>
    <xf numFmtId="169" fontId="5" fillId="0" borderId="0" xfId="34" applyNumberFormat="1" applyFont="1" applyFill="1" applyBorder="1" applyAlignment="1" applyProtection="1">
      <alignment horizontal="left" vertical="center"/>
    </xf>
    <xf numFmtId="169" fontId="5" fillId="0" borderId="8" xfId="34" applyNumberFormat="1" applyFont="1" applyFill="1" applyBorder="1" applyAlignment="1" applyProtection="1">
      <alignment horizontal="left" vertical="center"/>
    </xf>
    <xf numFmtId="164" fontId="82" fillId="0" borderId="0" xfId="29" applyNumberFormat="1" applyFont="1" applyFill="1" applyBorder="1" applyAlignment="1" applyProtection="1">
      <alignment horizontal="left" vertical="center" indent="4"/>
    </xf>
    <xf numFmtId="170" fontId="5" fillId="0" borderId="17" xfId="37" applyNumberFormat="1" applyFont="1" applyFill="1" applyBorder="1" applyAlignment="1" applyProtection="1">
      <alignment horizontal="center" vertical="center"/>
    </xf>
    <xf numFmtId="169" fontId="5" fillId="25" borderId="0" xfId="34" applyFont="1" applyFill="1" applyBorder="1" applyAlignment="1">
      <alignment horizontal="left" vertical="center"/>
    </xf>
    <xf numFmtId="164" fontId="5" fillId="0" borderId="0" xfId="34" applyNumberFormat="1" applyFont="1" applyFill="1" applyBorder="1" applyAlignment="1" applyProtection="1">
      <alignment horizontal="left" vertical="center" indent="4"/>
    </xf>
    <xf numFmtId="164" fontId="5" fillId="0" borderId="0" xfId="37" applyFont="1" applyFill="1" applyBorder="1" applyAlignment="1">
      <alignment horizontal="left" vertical="center" indent="4"/>
    </xf>
    <xf numFmtId="164" fontId="5" fillId="0" borderId="7" xfId="34" applyNumberFormat="1" applyFont="1" applyFill="1" applyBorder="1" applyAlignment="1" applyProtection="1">
      <alignment horizontal="left" vertical="center" indent="4"/>
    </xf>
    <xf numFmtId="164" fontId="25" fillId="25" borderId="0" xfId="37" applyNumberFormat="1" applyFont="1" applyFill="1" applyBorder="1" applyAlignment="1" applyProtection="1">
      <alignment horizontal="left" vertical="center" indent="4"/>
    </xf>
    <xf numFmtId="164" fontId="25" fillId="25" borderId="0" xfId="37" applyNumberFormat="1" applyFont="1" applyFill="1" applyBorder="1" applyAlignment="1" applyProtection="1">
      <alignment horizontal="left" vertical="center"/>
    </xf>
    <xf numFmtId="170" fontId="5" fillId="25" borderId="0" xfId="41" applyNumberFormat="1" applyFont="1" applyFill="1" applyBorder="1" applyAlignment="1" applyProtection="1">
      <alignment horizontal="center" vertical="center"/>
    </xf>
    <xf numFmtId="169" fontId="25" fillId="23" borderId="8" xfId="41" applyNumberFormat="1" applyFont="1" applyFill="1" applyBorder="1" applyAlignment="1" applyProtection="1">
      <alignment horizontal="left" vertical="center"/>
    </xf>
    <xf numFmtId="164" fontId="5" fillId="23" borderId="8" xfId="37" applyFont="1" applyFill="1" applyBorder="1" applyAlignment="1">
      <alignment horizontal="left" vertical="center"/>
    </xf>
    <xf numFmtId="164" fontId="25" fillId="29" borderId="29" xfId="41" applyNumberFormat="1" applyFont="1" applyFill="1" applyBorder="1" applyAlignment="1" applyProtection="1">
      <alignment horizontal="left" vertical="center"/>
    </xf>
    <xf numFmtId="164" fontId="25" fillId="29" borderId="28" xfId="34" applyNumberFormat="1" applyFont="1" applyFill="1" applyBorder="1" applyAlignment="1" applyProtection="1">
      <alignment horizontal="left" vertical="center"/>
    </xf>
    <xf numFmtId="164" fontId="25" fillId="29" borderId="19" xfId="34" quotePrefix="1" applyNumberFormat="1" applyFont="1" applyFill="1" applyBorder="1" applyAlignment="1" applyProtection="1">
      <alignment horizontal="left" vertical="center"/>
    </xf>
    <xf numFmtId="169" fontId="83" fillId="0" borderId="0" xfId="0" applyFont="1"/>
    <xf numFmtId="169" fontId="5" fillId="31" borderId="0" xfId="0" applyFont="1" applyFill="1"/>
    <xf numFmtId="169" fontId="29" fillId="28" borderId="0" xfId="34" quotePrefix="1" applyFont="1" applyFill="1" applyBorder="1" applyAlignment="1">
      <alignment horizontal="center" vertical="center"/>
    </xf>
    <xf numFmtId="169" fontId="29" fillId="28" borderId="7" xfId="34" quotePrefix="1" applyFont="1" applyFill="1" applyBorder="1" applyAlignment="1">
      <alignment horizontal="center" vertical="center"/>
    </xf>
    <xf numFmtId="169" fontId="3" fillId="28" borderId="0" xfId="37" applyNumberFormat="1" applyFont="1" applyFill="1" applyBorder="1" applyAlignment="1">
      <alignment horizontal="left" vertical="center"/>
    </xf>
    <xf numFmtId="164" fontId="22" fillId="24" borderId="0" xfId="41" applyFont="1" applyFill="1" applyBorder="1" applyAlignment="1">
      <alignment horizontal="left" vertical="center"/>
    </xf>
    <xf numFmtId="164" fontId="25" fillId="29" borderId="8" xfId="37" applyFont="1" applyFill="1" applyBorder="1" applyAlignment="1">
      <alignment horizontal="center" vertical="center"/>
    </xf>
    <xf numFmtId="164" fontId="22" fillId="25" borderId="0" xfId="37" quotePrefix="1" applyFont="1" applyFill="1" applyBorder="1" applyAlignment="1">
      <alignment horizontal="center" vertical="center"/>
    </xf>
    <xf numFmtId="166" fontId="5" fillId="0" borderId="0" xfId="0" applyNumberFormat="1" applyFont="1"/>
    <xf numFmtId="164" fontId="5" fillId="0" borderId="0" xfId="37" applyFont="1" applyBorder="1" applyAlignment="1">
      <alignment horizontal="left" vertical="center"/>
    </xf>
    <xf numFmtId="166" fontId="5" fillId="0" borderId="0" xfId="37" applyNumberFormat="1" applyFont="1" applyFill="1" applyBorder="1" applyAlignment="1">
      <alignment horizontal="left" vertical="center"/>
    </xf>
    <xf numFmtId="164" fontId="3" fillId="28" borderId="0" xfId="37" applyFont="1" applyFill="1" applyBorder="1" applyAlignment="1">
      <alignment horizontal="left" vertical="center"/>
    </xf>
    <xf numFmtId="170" fontId="10" fillId="0" borderId="0" xfId="37" applyNumberFormat="1" applyFont="1" applyBorder="1" applyAlignment="1">
      <alignment horizontal="center" vertical="center"/>
    </xf>
    <xf numFmtId="170" fontId="25" fillId="29" borderId="31" xfId="37" applyNumberFormat="1" applyFont="1" applyFill="1" applyBorder="1" applyAlignment="1">
      <alignment horizontal="center" vertical="center"/>
    </xf>
    <xf numFmtId="170" fontId="28" fillId="24" borderId="16" xfId="37" applyNumberFormat="1" applyFont="1" applyFill="1" applyBorder="1" applyAlignment="1">
      <alignment horizontal="center" vertical="center"/>
    </xf>
    <xf numFmtId="170" fontId="5" fillId="28" borderId="16" xfId="34" applyNumberFormat="1" applyFont="1" applyFill="1" applyBorder="1" applyAlignment="1">
      <alignment vertical="center"/>
    </xf>
    <xf numFmtId="170" fontId="5" fillId="28" borderId="17" xfId="34" applyNumberFormat="1" applyFont="1" applyFill="1" applyBorder="1" applyAlignment="1">
      <alignment vertical="center"/>
    </xf>
    <xf numFmtId="170" fontId="22" fillId="23" borderId="16" xfId="37" applyNumberFormat="1" applyFont="1" applyFill="1" applyBorder="1" applyAlignment="1" applyProtection="1">
      <alignment horizontal="center" vertical="center"/>
    </xf>
    <xf numFmtId="170" fontId="5" fillId="29" borderId="19" xfId="34" applyNumberFormat="1" applyFont="1" applyFill="1" applyBorder="1" applyAlignment="1" applyProtection="1">
      <alignment horizontal="center" vertical="center"/>
    </xf>
    <xf numFmtId="170" fontId="5" fillId="23" borderId="16" xfId="34" applyNumberFormat="1" applyFont="1" applyFill="1" applyBorder="1" applyAlignment="1" applyProtection="1">
      <alignment horizontal="center" vertical="center"/>
    </xf>
    <xf numFmtId="170" fontId="5" fillId="29" borderId="18" xfId="34" applyNumberFormat="1" applyFont="1" applyFill="1" applyBorder="1" applyAlignment="1" applyProtection="1">
      <alignment horizontal="center" vertical="center"/>
    </xf>
    <xf numFmtId="170" fontId="5" fillId="25" borderId="0" xfId="34" applyNumberFormat="1" applyFont="1" applyFill="1" applyBorder="1" applyAlignment="1" applyProtection="1">
      <alignment horizontal="center" vertical="center"/>
    </xf>
    <xf numFmtId="170" fontId="25" fillId="24" borderId="31" xfId="34" applyNumberFormat="1" applyFont="1" applyFill="1" applyBorder="1" applyAlignment="1" applyProtection="1">
      <alignment horizontal="center" vertical="center"/>
    </xf>
    <xf numFmtId="170" fontId="25" fillId="24" borderId="16" xfId="34" applyNumberFormat="1" applyFont="1" applyFill="1" applyBorder="1" applyAlignment="1" applyProtection="1">
      <alignment horizontal="center" vertical="center"/>
    </xf>
    <xf numFmtId="170" fontId="5" fillId="24" borderId="17" xfId="34" applyNumberFormat="1" applyFont="1" applyFill="1" applyBorder="1" applyAlignment="1" applyProtection="1">
      <alignment horizontal="center" vertical="center"/>
    </xf>
    <xf numFmtId="170" fontId="10" fillId="25" borderId="0" xfId="37" applyNumberFormat="1" applyFont="1" applyFill="1" applyBorder="1" applyAlignment="1">
      <alignment horizontal="center" vertical="center"/>
    </xf>
    <xf numFmtId="170" fontId="22" fillId="25" borderId="0" xfId="37" quotePrefix="1" applyNumberFormat="1" applyFont="1" applyFill="1" applyBorder="1" applyAlignment="1">
      <alignment horizontal="center" vertical="center"/>
    </xf>
    <xf numFmtId="169" fontId="10" fillId="0" borderId="0" xfId="0" applyFont="1"/>
    <xf numFmtId="170" fontId="28" fillId="24" borderId="31" xfId="37" applyNumberFormat="1" applyFont="1" applyFill="1" applyBorder="1" applyAlignment="1">
      <alignment horizontal="center" vertical="center"/>
    </xf>
    <xf numFmtId="171" fontId="5" fillId="0" borderId="0" xfId="0" applyNumberFormat="1" applyFont="1"/>
    <xf numFmtId="171" fontId="5" fillId="0" borderId="0" xfId="0" quotePrefix="1" applyNumberFormat="1" applyFont="1" applyAlignment="1">
      <alignment horizontal="right"/>
    </xf>
    <xf numFmtId="170" fontId="22" fillId="24" borderId="16" xfId="41" applyNumberFormat="1" applyFont="1" applyFill="1" applyBorder="1" applyAlignment="1" applyProtection="1">
      <alignment horizontal="center" vertical="center"/>
    </xf>
    <xf numFmtId="169" fontId="22" fillId="24" borderId="0" xfId="41" applyNumberFormat="1" applyFont="1" applyFill="1" applyBorder="1" applyAlignment="1" applyProtection="1">
      <alignment horizontal="left" vertical="center"/>
    </xf>
    <xf numFmtId="164" fontId="22" fillId="24" borderId="0" xfId="41" applyNumberFormat="1" applyFont="1" applyFill="1" applyBorder="1" applyAlignment="1" applyProtection="1">
      <alignment horizontal="left" vertical="center"/>
    </xf>
    <xf numFmtId="169" fontId="46" fillId="28" borderId="32" xfId="0" applyFont="1" applyFill="1" applyBorder="1"/>
    <xf numFmtId="169" fontId="31" fillId="0" borderId="7" xfId="0" applyFont="1" applyBorder="1" applyAlignment="1">
      <alignment vertical="center"/>
    </xf>
    <xf numFmtId="169" fontId="32" fillId="28" borderId="33" xfId="0" applyFont="1" applyFill="1" applyBorder="1" applyAlignment="1">
      <alignment vertical="center" wrapText="1"/>
    </xf>
    <xf numFmtId="169" fontId="23" fillId="22" borderId="34" xfId="0" applyFont="1" applyFill="1" applyBorder="1" applyAlignment="1">
      <alignment horizontal="center" vertical="center"/>
    </xf>
    <xf numFmtId="169" fontId="37" fillId="32" borderId="0" xfId="0" applyFont="1" applyFill="1" applyBorder="1" applyAlignment="1">
      <alignment vertical="center"/>
    </xf>
    <xf numFmtId="169" fontId="0" fillId="32" borderId="0" xfId="0" applyFill="1"/>
    <xf numFmtId="169" fontId="37" fillId="32" borderId="0" xfId="0" applyFont="1" applyFill="1" applyBorder="1" applyAlignment="1">
      <alignment horizontal="center" vertical="center"/>
    </xf>
    <xf numFmtId="166" fontId="5" fillId="0" borderId="7" xfId="37" applyNumberFormat="1" applyFont="1" applyFill="1" applyBorder="1" applyAlignment="1">
      <alignment horizontal="left" vertical="center"/>
    </xf>
    <xf numFmtId="169" fontId="85" fillId="0" borderId="0" xfId="0" applyFont="1" applyFill="1" applyBorder="1" applyAlignment="1">
      <alignment vertical="center"/>
    </xf>
    <xf numFmtId="169" fontId="29" fillId="28" borderId="0" xfId="0" applyFont="1" applyFill="1" applyAlignment="1">
      <alignment horizontal="left"/>
    </xf>
    <xf numFmtId="169" fontId="4" fillId="24" borderId="0" xfId="0" applyFont="1" applyFill="1" applyBorder="1" applyAlignment="1">
      <alignment vertical="center"/>
    </xf>
    <xf numFmtId="169" fontId="88" fillId="23" borderId="0" xfId="0" applyFont="1" applyFill="1" applyBorder="1" applyAlignment="1">
      <alignment vertical="center"/>
    </xf>
    <xf numFmtId="164" fontId="3" fillId="23" borderId="0" xfId="37" applyFont="1" applyFill="1" applyBorder="1" applyAlignment="1">
      <alignment vertical="center"/>
    </xf>
    <xf numFmtId="169" fontId="88" fillId="33" borderId="0" xfId="0" applyFont="1" applyFill="1" applyBorder="1" applyAlignment="1">
      <alignment vertical="center"/>
    </xf>
    <xf numFmtId="164" fontId="3" fillId="33" borderId="0" xfId="37" applyFont="1" applyFill="1" applyBorder="1" applyAlignment="1">
      <alignment vertical="center"/>
    </xf>
    <xf numFmtId="164" fontId="23" fillId="33" borderId="0" xfId="37" applyFont="1" applyFill="1" applyBorder="1" applyAlignment="1">
      <alignment vertical="center"/>
    </xf>
    <xf numFmtId="169" fontId="89" fillId="34" borderId="0" xfId="34" applyFont="1" applyFill="1" applyBorder="1" applyAlignment="1">
      <alignment vertical="center"/>
    </xf>
    <xf numFmtId="20" fontId="89" fillId="34" borderId="0" xfId="34" applyNumberFormat="1" applyFont="1" applyFill="1" applyBorder="1" applyAlignment="1">
      <alignment horizontal="center" vertical="center"/>
    </xf>
    <xf numFmtId="169" fontId="90" fillId="23" borderId="0" xfId="34" applyFont="1" applyFill="1" applyBorder="1" applyAlignment="1">
      <alignment horizontal="center" vertical="center"/>
    </xf>
    <xf numFmtId="169" fontId="16" fillId="35" borderId="0" xfId="34" applyFont="1" applyFill="1" applyAlignment="1">
      <alignment vertical="center"/>
    </xf>
    <xf numFmtId="169" fontId="5" fillId="25" borderId="0" xfId="34" applyFont="1" applyFill="1" applyBorder="1" applyAlignment="1">
      <alignment vertical="center"/>
    </xf>
    <xf numFmtId="169" fontId="23" fillId="23" borderId="0" xfId="34" applyFont="1" applyFill="1"/>
    <xf numFmtId="169" fontId="27" fillId="23" borderId="0" xfId="39" applyNumberFormat="1" applyFont="1" applyFill="1" applyAlignment="1" applyProtection="1">
      <alignment horizontal="left" vertical="center"/>
      <protection locked="0"/>
    </xf>
    <xf numFmtId="169" fontId="26" fillId="37" borderId="0" xfId="31" applyFont="1" applyFill="1" applyAlignment="1" applyProtection="1">
      <alignment vertical="center"/>
    </xf>
    <xf numFmtId="169" fontId="88" fillId="37" borderId="0" xfId="34" applyFont="1" applyFill="1" applyBorder="1" applyAlignment="1">
      <alignment horizontal="left" vertical="center"/>
    </xf>
    <xf numFmtId="169" fontId="88" fillId="37" borderId="0" xfId="34" applyFont="1" applyFill="1" applyBorder="1" applyAlignment="1">
      <alignment vertical="center"/>
    </xf>
    <xf numFmtId="169" fontId="88" fillId="37" borderId="0" xfId="34" applyFont="1" applyFill="1" applyBorder="1" applyAlignment="1">
      <alignment horizontal="center" vertical="center"/>
    </xf>
    <xf numFmtId="18" fontId="88" fillId="37" borderId="0" xfId="34" applyNumberFormat="1" applyFont="1" applyFill="1" applyBorder="1" applyAlignment="1">
      <alignment vertical="center"/>
    </xf>
    <xf numFmtId="164" fontId="27" fillId="23" borderId="0" xfId="37" applyNumberFormat="1" applyFont="1" applyFill="1" applyAlignment="1" applyProtection="1">
      <alignment horizontal="left" vertical="center"/>
      <protection locked="0"/>
    </xf>
    <xf numFmtId="170" fontId="23" fillId="23" borderId="0" xfId="37" applyNumberFormat="1" applyFont="1" applyFill="1" applyAlignment="1" applyProtection="1">
      <alignment horizontal="center" vertical="center"/>
      <protection locked="0"/>
    </xf>
    <xf numFmtId="164" fontId="27" fillId="25" borderId="0" xfId="37" applyNumberFormat="1" applyFont="1" applyFill="1" applyAlignment="1" applyProtection="1">
      <alignment horizontal="left" vertical="center"/>
      <protection locked="0"/>
    </xf>
    <xf numFmtId="164" fontId="23" fillId="23" borderId="0" xfId="37" applyFont="1" applyFill="1" applyAlignment="1" applyProtection="1">
      <alignment vertical="center"/>
      <protection locked="0"/>
    </xf>
    <xf numFmtId="164" fontId="23" fillId="23" borderId="0" xfId="37" applyNumberFormat="1" applyFont="1" applyFill="1" applyAlignment="1" applyProtection="1">
      <alignment vertical="center"/>
      <protection locked="0"/>
    </xf>
    <xf numFmtId="164" fontId="23" fillId="25" borderId="0" xfId="37" applyNumberFormat="1" applyFont="1" applyFill="1" applyAlignment="1" applyProtection="1">
      <alignment vertical="center"/>
      <protection locked="0"/>
    </xf>
    <xf numFmtId="170" fontId="23" fillId="25" borderId="0" xfId="37" applyNumberFormat="1" applyFont="1" applyFill="1" applyAlignment="1" applyProtection="1">
      <alignment horizontal="center" vertical="center"/>
      <protection locked="0"/>
    </xf>
    <xf numFmtId="164" fontId="23" fillId="23" borderId="0" xfId="37" applyNumberFormat="1" applyFont="1" applyFill="1" applyAlignment="1" applyProtection="1">
      <alignment horizontal="left" vertical="center"/>
      <protection locked="0"/>
    </xf>
    <xf numFmtId="169" fontId="23" fillId="25" borderId="0" xfId="34" applyFont="1" applyFill="1" applyAlignment="1" applyProtection="1">
      <alignment vertical="center" wrapText="1"/>
      <protection locked="0"/>
    </xf>
    <xf numFmtId="164" fontId="20" fillId="23" borderId="0" xfId="37" quotePrefix="1" applyFont="1" applyFill="1" applyBorder="1" applyAlignment="1">
      <alignment horizontal="center" vertical="center"/>
    </xf>
    <xf numFmtId="170" fontId="20" fillId="23" borderId="0" xfId="37" quotePrefix="1" applyNumberFormat="1" applyFont="1" applyFill="1" applyBorder="1" applyAlignment="1">
      <alignment horizontal="center" vertical="center"/>
    </xf>
    <xf numFmtId="164" fontId="23" fillId="25" borderId="0" xfId="37" applyFont="1" applyFill="1" applyAlignment="1" applyProtection="1">
      <alignment vertical="center"/>
      <protection locked="0"/>
    </xf>
    <xf numFmtId="49" fontId="27" fillId="25" borderId="0" xfId="37" applyNumberFormat="1" applyFont="1" applyFill="1" applyBorder="1" applyAlignment="1" applyProtection="1">
      <alignment horizontal="left" vertical="center"/>
    </xf>
    <xf numFmtId="169" fontId="91" fillId="33" borderId="0" xfId="41" applyNumberFormat="1" applyFont="1" applyFill="1" applyBorder="1" applyAlignment="1">
      <alignment horizontal="center" vertical="center"/>
    </xf>
    <xf numFmtId="164" fontId="27" fillId="33" borderId="0" xfId="37" applyNumberFormat="1" applyFont="1" applyFill="1" applyBorder="1" applyAlignment="1" applyProtection="1">
      <alignment horizontal="left" vertical="center"/>
    </xf>
    <xf numFmtId="169" fontId="27" fillId="33" borderId="0" xfId="41" applyNumberFormat="1" applyFont="1" applyFill="1" applyBorder="1" applyAlignment="1" applyProtection="1">
      <alignment horizontal="left" vertical="center"/>
    </xf>
    <xf numFmtId="164" fontId="23" fillId="0" borderId="0" xfId="37" applyFont="1" applyFill="1" applyAlignment="1" applyProtection="1">
      <alignment vertical="center"/>
      <protection locked="0"/>
    </xf>
    <xf numFmtId="164" fontId="27" fillId="0" borderId="0" xfId="37" applyNumberFormat="1" applyFont="1" applyFill="1" applyAlignment="1" applyProtection="1">
      <alignment horizontal="left" vertical="center"/>
      <protection locked="0"/>
    </xf>
    <xf numFmtId="164" fontId="23" fillId="0" borderId="0" xfId="37" applyNumberFormat="1" applyFont="1" applyFill="1" applyAlignment="1" applyProtection="1">
      <alignment vertical="center"/>
      <protection locked="0"/>
    </xf>
    <xf numFmtId="169" fontId="3" fillId="0" borderId="0" xfId="34" applyFill="1"/>
    <xf numFmtId="169" fontId="27" fillId="0" borderId="0" xfId="37" applyNumberFormat="1" applyFont="1" applyFill="1" applyBorder="1" applyAlignment="1" applyProtection="1">
      <alignment horizontal="left" vertical="center"/>
      <protection locked="0"/>
    </xf>
    <xf numFmtId="164" fontId="23" fillId="0" borderId="0" xfId="37" applyNumberFormat="1" applyFont="1" applyFill="1" applyAlignment="1" applyProtection="1">
      <alignment horizontal="left" vertical="center"/>
      <protection locked="0"/>
    </xf>
    <xf numFmtId="164" fontId="27" fillId="39" borderId="0" xfId="37" applyNumberFormat="1" applyFont="1" applyFill="1" applyBorder="1" applyAlignment="1" applyProtection="1">
      <alignment horizontal="left" vertical="center"/>
    </xf>
    <xf numFmtId="164" fontId="27" fillId="39" borderId="0" xfId="37" applyNumberFormat="1" applyFont="1" applyFill="1" applyBorder="1" applyAlignment="1" applyProtection="1">
      <alignment horizontal="left" vertical="center"/>
      <protection locked="0"/>
    </xf>
    <xf numFmtId="20" fontId="23" fillId="39" borderId="0" xfId="37" applyNumberFormat="1" applyFont="1" applyFill="1" applyBorder="1" applyAlignment="1" applyProtection="1">
      <alignment horizontal="center" vertical="center"/>
      <protection locked="0"/>
    </xf>
    <xf numFmtId="20" fontId="91" fillId="39" borderId="0" xfId="41" applyNumberFormat="1" applyFont="1" applyFill="1" applyBorder="1" applyAlignment="1">
      <alignment horizontal="center" vertical="center"/>
    </xf>
    <xf numFmtId="164" fontId="23" fillId="0" borderId="0" xfId="37" applyFont="1" applyFill="1" applyBorder="1" applyAlignment="1">
      <alignment vertical="center"/>
    </xf>
    <xf numFmtId="164" fontId="27" fillId="0" borderId="0" xfId="41" applyFont="1" applyFill="1" applyBorder="1" applyAlignment="1">
      <alignment horizontal="left" vertical="center"/>
    </xf>
    <xf numFmtId="164" fontId="27" fillId="0" borderId="0" xfId="41" applyNumberFormat="1" applyFont="1" applyFill="1" applyBorder="1" applyAlignment="1" applyProtection="1">
      <alignment horizontal="center" vertical="center"/>
    </xf>
    <xf numFmtId="20" fontId="88" fillId="39" borderId="0" xfId="34" applyNumberFormat="1" applyFont="1" applyFill="1" applyBorder="1" applyAlignment="1">
      <alignment horizontal="center" vertical="center"/>
    </xf>
    <xf numFmtId="169" fontId="89" fillId="0" borderId="0" xfId="34" applyFont="1" applyFill="1" applyBorder="1" applyAlignment="1">
      <alignment vertical="center"/>
    </xf>
    <xf numFmtId="20" fontId="89" fillId="0" borderId="0" xfId="34" applyNumberFormat="1" applyFont="1" applyFill="1" applyBorder="1" applyAlignment="1">
      <alignment horizontal="center" vertical="center"/>
    </xf>
    <xf numFmtId="169" fontId="89" fillId="24" borderId="0" xfId="34" applyFont="1" applyFill="1" applyBorder="1" applyAlignment="1">
      <alignment vertical="center"/>
    </xf>
    <xf numFmtId="20" fontId="89" fillId="24" borderId="0" xfId="34" applyNumberFormat="1" applyFont="1" applyFill="1" applyBorder="1" applyAlignment="1">
      <alignment horizontal="center" vertical="center"/>
    </xf>
    <xf numFmtId="170" fontId="23" fillId="0" borderId="0" xfId="37" applyNumberFormat="1" applyFont="1" applyFill="1" applyAlignment="1" applyProtection="1">
      <alignment horizontal="center" vertical="center"/>
      <protection locked="0"/>
    </xf>
    <xf numFmtId="169" fontId="4" fillId="24" borderId="0" xfId="43" applyFont="1" applyFill="1" applyBorder="1" applyAlignment="1">
      <alignment vertical="center"/>
    </xf>
    <xf numFmtId="169" fontId="4" fillId="24" borderId="0" xfId="43" applyFont="1" applyFill="1" applyBorder="1" applyAlignment="1">
      <alignment horizontal="center" vertical="center"/>
    </xf>
    <xf numFmtId="170" fontId="4" fillId="24" borderId="0" xfId="43" applyNumberFormat="1" applyFont="1" applyFill="1" applyBorder="1" applyAlignment="1">
      <alignment horizontal="center" vertical="center"/>
    </xf>
    <xf numFmtId="169" fontId="5" fillId="25" borderId="0" xfId="43" applyFont="1" applyFill="1" applyBorder="1" applyAlignment="1">
      <alignment vertical="center"/>
    </xf>
    <xf numFmtId="169" fontId="5" fillId="23" borderId="0" xfId="43" applyFont="1" applyFill="1" applyBorder="1" applyAlignment="1">
      <alignment vertical="center"/>
    </xf>
    <xf numFmtId="169" fontId="23" fillId="23" borderId="0" xfId="43" applyFont="1" applyFill="1" applyAlignment="1" applyProtection="1">
      <alignment vertical="center" wrapText="1"/>
      <protection locked="0"/>
    </xf>
    <xf numFmtId="169" fontId="5" fillId="0" borderId="0" xfId="43" applyFont="1" applyFill="1" applyBorder="1" applyAlignment="1">
      <alignment vertical="center"/>
    </xf>
    <xf numFmtId="169" fontId="89" fillId="23" borderId="0" xfId="43" applyFont="1" applyFill="1" applyBorder="1" applyAlignment="1">
      <alignment vertical="center"/>
    </xf>
    <xf numFmtId="169" fontId="12" fillId="23" borderId="0" xfId="43" applyFont="1" applyFill="1" applyBorder="1" applyAlignment="1">
      <alignment vertical="center"/>
    </xf>
    <xf numFmtId="170" fontId="89" fillId="23" borderId="0" xfId="43" applyNumberFormat="1" applyFont="1" applyFill="1" applyBorder="1" applyAlignment="1">
      <alignment horizontal="center" vertical="center"/>
    </xf>
    <xf numFmtId="169" fontId="89" fillId="25" borderId="0" xfId="43" applyFont="1" applyFill="1" applyBorder="1" applyAlignment="1">
      <alignment vertical="center"/>
    </xf>
    <xf numFmtId="170" fontId="89" fillId="25" borderId="0" xfId="43" applyNumberFormat="1" applyFont="1" applyFill="1" applyBorder="1" applyAlignment="1">
      <alignment horizontal="center" vertical="center"/>
    </xf>
    <xf numFmtId="169" fontId="5" fillId="39" borderId="0" xfId="0" applyFont="1" applyFill="1" applyBorder="1" applyAlignment="1">
      <alignment vertical="center"/>
    </xf>
    <xf numFmtId="169" fontId="5" fillId="25" borderId="0" xfId="0" applyFont="1" applyFill="1" applyBorder="1" applyAlignment="1">
      <alignment vertical="center"/>
    </xf>
    <xf numFmtId="169" fontId="5" fillId="23" borderId="0" xfId="0" applyFont="1" applyFill="1" applyBorder="1" applyAlignment="1">
      <alignment vertical="center"/>
    </xf>
    <xf numFmtId="49" fontId="27" fillId="23" borderId="0" xfId="37" applyNumberFormat="1" applyFont="1" applyFill="1" applyBorder="1" applyAlignment="1" applyProtection="1">
      <alignment horizontal="left" vertical="center"/>
    </xf>
    <xf numFmtId="169" fontId="27" fillId="23" borderId="0" xfId="41" applyNumberFormat="1" applyFont="1" applyFill="1" applyBorder="1" applyAlignment="1" applyProtection="1">
      <alignment horizontal="left" vertical="center"/>
    </xf>
    <xf numFmtId="169" fontId="22" fillId="24" borderId="0" xfId="43" applyFont="1" applyFill="1" applyBorder="1" applyAlignment="1">
      <alignment vertical="center"/>
    </xf>
    <xf numFmtId="169" fontId="26" fillId="24" borderId="0" xfId="37" applyNumberFormat="1" applyFont="1" applyFill="1" applyAlignment="1" applyProtection="1">
      <alignment horizontal="left" vertical="center"/>
      <protection locked="0"/>
    </xf>
    <xf numFmtId="164" fontId="26" fillId="24" borderId="0" xfId="37" applyNumberFormat="1" applyFont="1" applyFill="1" applyAlignment="1" applyProtection="1">
      <alignment horizontal="left" vertical="center"/>
      <protection locked="0"/>
    </xf>
    <xf numFmtId="169" fontId="26" fillId="24" borderId="0" xfId="43" applyFont="1" applyFill="1" applyAlignment="1" applyProtection="1">
      <alignment vertical="center" wrapText="1"/>
      <protection locked="0"/>
    </xf>
    <xf numFmtId="164" fontId="26" fillId="24" borderId="0" xfId="37" applyNumberFormat="1" applyFont="1" applyFill="1" applyAlignment="1" applyProtection="1">
      <alignment vertical="center"/>
      <protection locked="0"/>
    </xf>
    <xf numFmtId="170" fontId="26" fillId="24" borderId="0" xfId="37" applyNumberFormat="1" applyFont="1" applyFill="1" applyAlignment="1" applyProtection="1">
      <alignment horizontal="center" vertical="center"/>
      <protection locked="0"/>
    </xf>
    <xf numFmtId="169" fontId="88" fillId="0" borderId="0" xfId="43" applyFont="1" applyFill="1" applyBorder="1" applyAlignment="1">
      <alignment vertical="center"/>
    </xf>
    <xf numFmtId="169" fontId="90" fillId="0" borderId="0" xfId="43" applyFont="1" applyFill="1" applyBorder="1" applyAlignment="1">
      <alignment vertical="center"/>
    </xf>
    <xf numFmtId="169" fontId="23" fillId="0" borderId="0" xfId="43" applyFont="1" applyFill="1" applyBorder="1" applyAlignment="1">
      <alignment vertical="center"/>
    </xf>
    <xf numFmtId="169" fontId="29" fillId="28" borderId="0" xfId="0" applyFont="1" applyFill="1"/>
    <xf numFmtId="169" fontId="23" fillId="0" borderId="0" xfId="0" applyFont="1" applyFill="1" applyBorder="1" applyAlignment="1">
      <alignment vertical="center"/>
    </xf>
    <xf numFmtId="169" fontId="4" fillId="24" borderId="0" xfId="0" applyFont="1" applyFill="1" applyBorder="1" applyAlignment="1">
      <alignment horizontal="center" vertical="center"/>
    </xf>
    <xf numFmtId="169" fontId="3" fillId="23" borderId="0" xfId="0" applyFont="1" applyFill="1" applyBorder="1" applyAlignment="1">
      <alignment vertical="center"/>
    </xf>
    <xf numFmtId="164" fontId="27" fillId="23" borderId="0" xfId="0" applyNumberFormat="1" applyFont="1" applyFill="1" applyBorder="1" applyAlignment="1" applyProtection="1">
      <alignment horizontal="left" vertical="center" wrapText="1"/>
    </xf>
    <xf numFmtId="169" fontId="3" fillId="0" borderId="0" xfId="0" applyFont="1" applyFill="1" applyBorder="1" applyAlignment="1">
      <alignment vertical="center"/>
    </xf>
    <xf numFmtId="164" fontId="27" fillId="0" borderId="0" xfId="0" applyNumberFormat="1" applyFont="1" applyFill="1" applyBorder="1" applyAlignment="1" applyProtection="1">
      <alignment horizontal="left" vertical="center" wrapText="1"/>
    </xf>
    <xf numFmtId="169" fontId="89" fillId="0" borderId="0" xfId="0" applyFont="1" applyFill="1" applyBorder="1" applyAlignment="1">
      <alignment horizontal="left"/>
    </xf>
    <xf numFmtId="164" fontId="5" fillId="29" borderId="29" xfId="37" applyFont="1" applyFill="1" applyBorder="1" applyAlignment="1">
      <alignment horizontal="left" vertical="center"/>
    </xf>
    <xf numFmtId="164" fontId="25" fillId="29" borderId="29" xfId="37" applyFont="1" applyFill="1" applyBorder="1" applyAlignment="1">
      <alignment horizontal="left" vertical="center"/>
    </xf>
    <xf numFmtId="169" fontId="5" fillId="0" borderId="0" xfId="0" applyFont="1" applyFill="1"/>
    <xf numFmtId="171" fontId="5" fillId="0" borderId="0" xfId="0" applyNumberFormat="1" applyFont="1" applyFill="1"/>
    <xf numFmtId="164" fontId="79" fillId="22" borderId="34" xfId="37" applyFont="1" applyFill="1" applyBorder="1" applyAlignment="1">
      <alignment horizontal="center" vertical="center" wrapText="1"/>
    </xf>
    <xf numFmtId="169" fontId="5" fillId="0" borderId="0" xfId="0" applyFont="1" applyAlignment="1">
      <alignment wrapText="1"/>
    </xf>
    <xf numFmtId="169" fontId="23" fillId="0" borderId="0" xfId="0" applyFont="1" applyFill="1"/>
    <xf numFmtId="169" fontId="30" fillId="26" borderId="0" xfId="29" applyFont="1" applyFill="1" applyBorder="1" applyAlignment="1" applyProtection="1">
      <alignment vertical="center" wrapText="1"/>
    </xf>
    <xf numFmtId="169" fontId="30" fillId="26" borderId="9" xfId="29" applyFont="1" applyFill="1" applyBorder="1" applyAlignment="1" applyProtection="1">
      <alignment vertical="center" wrapText="1"/>
    </xf>
    <xf numFmtId="169" fontId="30" fillId="26" borderId="24" xfId="29" applyFont="1" applyFill="1" applyBorder="1" applyAlignment="1" applyProtection="1">
      <alignment vertical="center" wrapText="1"/>
    </xf>
    <xf numFmtId="169" fontId="30" fillId="26" borderId="23" xfId="29" applyFont="1" applyFill="1" applyBorder="1" applyAlignment="1" applyProtection="1">
      <alignment vertical="center" wrapText="1"/>
    </xf>
    <xf numFmtId="169" fontId="89" fillId="0" borderId="0" xfId="43" applyFont="1" applyFill="1" applyBorder="1" applyAlignment="1">
      <alignment vertical="center"/>
    </xf>
    <xf numFmtId="169" fontId="12" fillId="0" borderId="0" xfId="43" applyFont="1" applyFill="1" applyBorder="1" applyAlignment="1">
      <alignment vertical="center"/>
    </xf>
    <xf numFmtId="170" fontId="89" fillId="0" borderId="0" xfId="43" applyNumberFormat="1" applyFont="1" applyFill="1" applyBorder="1" applyAlignment="1">
      <alignment horizontal="center" vertical="center"/>
    </xf>
    <xf numFmtId="164" fontId="27" fillId="25" borderId="0" xfId="0" applyNumberFormat="1" applyFont="1" applyFill="1" applyAlignment="1" applyProtection="1">
      <alignment horizontal="left" vertical="center"/>
      <protection locked="0"/>
    </xf>
    <xf numFmtId="164" fontId="27" fillId="23" borderId="0" xfId="0" applyNumberFormat="1" applyFont="1" applyFill="1" applyAlignment="1" applyProtection="1">
      <alignment horizontal="left" vertical="center"/>
      <protection locked="0"/>
    </xf>
    <xf numFmtId="164" fontId="83" fillId="0" borderId="0" xfId="34" applyNumberFormat="1" applyFont="1" applyFill="1" applyBorder="1" applyAlignment="1" applyProtection="1">
      <alignment horizontal="left" vertical="center"/>
    </xf>
    <xf numFmtId="164" fontId="83" fillId="0" borderId="7" xfId="34" applyNumberFormat="1" applyFont="1" applyFill="1" applyBorder="1" applyAlignment="1" applyProtection="1">
      <alignment horizontal="left" vertical="center"/>
    </xf>
    <xf numFmtId="169" fontId="80" fillId="0" borderId="0" xfId="0" applyFont="1" applyFill="1"/>
    <xf numFmtId="169" fontId="26" fillId="27" borderId="12" xfId="0" applyFont="1" applyFill="1" applyBorder="1" applyAlignment="1">
      <alignment vertical="center"/>
    </xf>
    <xf numFmtId="169" fontId="25" fillId="0" borderId="0" xfId="0" applyFont="1"/>
    <xf numFmtId="164" fontId="25" fillId="0" borderId="0" xfId="34" applyNumberFormat="1" applyFont="1" applyFill="1" applyBorder="1" applyAlignment="1" applyProtection="1">
      <alignment vertical="center"/>
    </xf>
    <xf numFmtId="49" fontId="25" fillId="0" borderId="0" xfId="29" applyNumberFormat="1" applyFont="1" applyFill="1" applyBorder="1" applyAlignment="1" applyProtection="1">
      <alignment vertical="center"/>
    </xf>
    <xf numFmtId="49" fontId="25" fillId="0" borderId="0" xfId="29" applyNumberFormat="1" applyFont="1" applyFill="1" applyBorder="1" applyAlignment="1" applyProtection="1">
      <alignment horizontal="left" vertical="center"/>
    </xf>
    <xf numFmtId="164" fontId="25" fillId="0" borderId="0" xfId="37" applyNumberFormat="1" applyFont="1" applyFill="1" applyBorder="1" applyAlignment="1" applyProtection="1">
      <alignment vertical="center"/>
    </xf>
    <xf numFmtId="169" fontId="37" fillId="43" borderId="0" xfId="43" applyFont="1" applyFill="1" applyBorder="1" applyAlignment="1">
      <alignment vertical="center"/>
    </xf>
    <xf numFmtId="169" fontId="37" fillId="43" borderId="0" xfId="43" applyFont="1" applyFill="1" applyBorder="1" applyAlignment="1">
      <alignment horizontal="center" vertical="center"/>
    </xf>
    <xf numFmtId="169" fontId="29" fillId="28" borderId="0" xfId="34" quotePrefix="1" applyFont="1" applyFill="1" applyAlignment="1">
      <alignment horizontal="left" vertical="center"/>
    </xf>
    <xf numFmtId="164" fontId="27" fillId="0" borderId="0" xfId="39" quotePrefix="1" applyNumberFormat="1" applyFont="1" applyFill="1" applyAlignment="1" applyProtection="1">
      <alignment horizontal="left" vertical="center"/>
      <protection locked="0"/>
    </xf>
    <xf numFmtId="164" fontId="91" fillId="33" borderId="0" xfId="41" applyNumberFormat="1" applyFont="1" applyFill="1" applyBorder="1" applyAlignment="1">
      <alignment horizontal="left" vertical="center"/>
    </xf>
    <xf numFmtId="164" fontId="27" fillId="33" borderId="0" xfId="39" applyNumberFormat="1" applyFont="1" applyFill="1" applyBorder="1" applyAlignment="1" applyProtection="1">
      <alignment horizontal="left" vertical="center"/>
    </xf>
    <xf numFmtId="164" fontId="23" fillId="33" borderId="0" xfId="39" applyFont="1" applyFill="1" applyBorder="1" applyAlignment="1">
      <alignment vertical="center"/>
    </xf>
    <xf numFmtId="164" fontId="91" fillId="23" borderId="0" xfId="41" applyNumberFormat="1" applyFont="1" applyFill="1" applyBorder="1" applyAlignment="1">
      <alignment horizontal="left" vertical="center"/>
    </xf>
    <xf numFmtId="164" fontId="23" fillId="23" borderId="0" xfId="39" applyFont="1" applyFill="1" applyBorder="1" applyAlignment="1">
      <alignment vertical="center"/>
    </xf>
    <xf numFmtId="164" fontId="3" fillId="33" borderId="0" xfId="39" applyFont="1" applyFill="1" applyBorder="1" applyAlignment="1">
      <alignment vertical="center"/>
    </xf>
    <xf numFmtId="169" fontId="88" fillId="23" borderId="0" xfId="0" applyNumberFormat="1" applyFont="1" applyFill="1" applyBorder="1" applyAlignment="1">
      <alignment vertical="center"/>
    </xf>
    <xf numFmtId="164" fontId="3" fillId="23" borderId="0" xfId="39" applyFont="1" applyFill="1" applyBorder="1" applyAlignment="1">
      <alignment vertical="center"/>
    </xf>
    <xf numFmtId="169" fontId="88" fillId="33" borderId="0" xfId="0" applyNumberFormat="1" applyFont="1" applyFill="1" applyBorder="1" applyAlignment="1">
      <alignment vertical="center"/>
    </xf>
    <xf numFmtId="164" fontId="5" fillId="0" borderId="7" xfId="41" applyNumberFormat="1" applyFont="1" applyFill="1" applyBorder="1" applyAlignment="1" applyProtection="1">
      <alignment horizontal="left" vertical="center"/>
    </xf>
    <xf numFmtId="169" fontId="88" fillId="45" borderId="0" xfId="34" applyFont="1" applyFill="1" applyBorder="1" applyAlignment="1">
      <alignment vertical="center"/>
    </xf>
    <xf numFmtId="20" fontId="88" fillId="45" borderId="0" xfId="34" applyNumberFormat="1" applyFont="1" applyFill="1" applyBorder="1" applyAlignment="1">
      <alignment horizontal="center" vertical="center"/>
    </xf>
    <xf numFmtId="169" fontId="90" fillId="43" borderId="0" xfId="43" applyFont="1" applyFill="1" applyBorder="1" applyAlignment="1">
      <alignment horizontal="center" vertical="center"/>
    </xf>
    <xf numFmtId="169" fontId="87" fillId="43" borderId="0" xfId="43" applyFont="1" applyFill="1" applyAlignment="1">
      <alignment vertical="center"/>
    </xf>
    <xf numFmtId="49" fontId="29" fillId="28" borderId="0" xfId="34" applyNumberFormat="1" applyFont="1" applyFill="1" applyAlignment="1">
      <alignment horizontal="center" vertical="center"/>
    </xf>
    <xf numFmtId="169" fontId="88" fillId="46" borderId="0" xfId="34" applyFont="1" applyFill="1" applyBorder="1" applyAlignment="1">
      <alignment vertical="center"/>
    </xf>
    <xf numFmtId="20" fontId="88" fillId="46" borderId="0" xfId="34" applyNumberFormat="1" applyFont="1" applyFill="1" applyBorder="1" applyAlignment="1">
      <alignment horizontal="center" vertical="center"/>
    </xf>
    <xf numFmtId="169" fontId="95" fillId="47" borderId="0" xfId="34" applyFont="1" applyFill="1" applyBorder="1" applyAlignment="1">
      <alignment vertical="center"/>
    </xf>
    <xf numFmtId="170" fontId="95" fillId="47" borderId="0" xfId="34" applyNumberFormat="1" applyFont="1" applyFill="1" applyBorder="1" applyAlignment="1">
      <alignment horizontal="center" vertical="center"/>
    </xf>
    <xf numFmtId="169" fontId="95" fillId="47" borderId="0" xfId="34" applyFont="1" applyFill="1" applyBorder="1" applyAlignment="1">
      <alignment horizontal="center" vertical="center"/>
    </xf>
    <xf numFmtId="169" fontId="96" fillId="25" borderId="0" xfId="34" applyFont="1" applyFill="1" applyBorder="1" applyAlignment="1">
      <alignment horizontal="center" vertical="center"/>
    </xf>
    <xf numFmtId="169" fontId="98" fillId="25" borderId="0" xfId="34" applyFont="1" applyFill="1" applyAlignment="1">
      <alignment vertical="center"/>
    </xf>
    <xf numFmtId="169" fontId="5" fillId="0" borderId="7" xfId="0" applyFont="1" applyBorder="1" applyAlignment="1">
      <alignment wrapText="1"/>
    </xf>
    <xf numFmtId="170" fontId="5" fillId="25" borderId="0" xfId="41" applyNumberFormat="1" applyFont="1" applyFill="1" applyBorder="1" applyAlignment="1" applyProtection="1">
      <alignment horizontal="right" vertical="center"/>
    </xf>
    <xf numFmtId="171" fontId="25" fillId="29" borderId="18" xfId="41" applyNumberFormat="1" applyFont="1" applyFill="1" applyBorder="1" applyAlignment="1" applyProtection="1">
      <alignment horizontal="center" vertical="center"/>
    </xf>
    <xf numFmtId="164" fontId="5" fillId="23" borderId="0" xfId="37" applyNumberFormat="1" applyFont="1" applyFill="1" applyBorder="1" applyAlignment="1" applyProtection="1">
      <alignment horizontal="left" vertical="center"/>
    </xf>
    <xf numFmtId="164" fontId="10" fillId="29" borderId="28" xfId="37" applyFont="1" applyFill="1" applyBorder="1" applyAlignment="1">
      <alignment horizontal="left" vertical="center"/>
    </xf>
    <xf numFmtId="164" fontId="10" fillId="23" borderId="0" xfId="37" applyFont="1" applyFill="1" applyBorder="1" applyAlignment="1">
      <alignment horizontal="left" vertical="center"/>
    </xf>
    <xf numFmtId="164" fontId="91" fillId="29" borderId="19" xfId="37" applyFont="1" applyFill="1" applyBorder="1" applyAlignment="1">
      <alignment horizontal="left" vertical="center"/>
    </xf>
    <xf numFmtId="164" fontId="10" fillId="0" borderId="0" xfId="37" applyFont="1" applyBorder="1" applyAlignment="1">
      <alignment horizontal="left" vertical="center"/>
    </xf>
    <xf numFmtId="164" fontId="28" fillId="24" borderId="0" xfId="37" applyFont="1" applyFill="1" applyBorder="1" applyAlignment="1">
      <alignment horizontal="center" vertical="center"/>
    </xf>
    <xf numFmtId="164" fontId="73" fillId="25" borderId="0" xfId="37" quotePrefix="1" applyFont="1" applyFill="1" applyBorder="1" applyAlignment="1">
      <alignment horizontal="left" vertical="center"/>
    </xf>
    <xf numFmtId="164" fontId="91" fillId="24" borderId="8" xfId="37" applyFont="1" applyFill="1" applyBorder="1" applyAlignment="1">
      <alignment horizontal="left" vertical="center"/>
    </xf>
    <xf numFmtId="164" fontId="91" fillId="24" borderId="0" xfId="37" applyFont="1" applyFill="1" applyBorder="1" applyAlignment="1">
      <alignment horizontal="left" vertical="center"/>
    </xf>
    <xf numFmtId="164" fontId="10" fillId="24" borderId="7" xfId="37" applyFont="1" applyFill="1" applyBorder="1" applyAlignment="1">
      <alignment horizontal="left" vertical="center"/>
    </xf>
    <xf numFmtId="164" fontId="10" fillId="25" borderId="0" xfId="37" applyFont="1" applyFill="1" applyBorder="1" applyAlignment="1">
      <alignment horizontal="left" vertical="center"/>
    </xf>
    <xf numFmtId="164" fontId="28" fillId="24" borderId="8" xfId="37" applyFont="1" applyFill="1" applyBorder="1" applyAlignment="1">
      <alignment horizontal="center" vertical="center"/>
    </xf>
    <xf numFmtId="169" fontId="5" fillId="0" borderId="0" xfId="0" applyFont="1" applyFill="1" applyAlignment="1">
      <alignment wrapText="1"/>
    </xf>
    <xf numFmtId="169" fontId="0" fillId="28" borderId="0" xfId="0" applyFill="1"/>
    <xf numFmtId="169" fontId="37" fillId="48" borderId="0" xfId="43" applyFont="1" applyFill="1" applyBorder="1" applyAlignment="1">
      <alignment vertical="center"/>
    </xf>
    <xf numFmtId="170" fontId="37" fillId="48" borderId="0" xfId="43" applyNumberFormat="1" applyFont="1" applyFill="1" applyBorder="1" applyAlignment="1">
      <alignment horizontal="center" vertical="center"/>
    </xf>
    <xf numFmtId="169" fontId="37" fillId="48" borderId="0" xfId="43" applyFont="1" applyFill="1" applyBorder="1" applyAlignment="1">
      <alignment horizontal="center" vertical="center"/>
    </xf>
    <xf numFmtId="169" fontId="20" fillId="48" borderId="0" xfId="43" applyFont="1" applyFill="1" applyBorder="1" applyAlignment="1">
      <alignment horizontal="center" vertical="center"/>
    </xf>
    <xf numFmtId="169" fontId="94" fillId="48" borderId="0" xfId="43" applyFont="1" applyFill="1" applyAlignment="1">
      <alignment vertical="center"/>
    </xf>
    <xf numFmtId="169" fontId="22" fillId="48" borderId="0" xfId="0" quotePrefix="1" applyFont="1" applyFill="1" applyAlignment="1">
      <alignment horizontal="center" vertical="center"/>
    </xf>
    <xf numFmtId="169" fontId="22" fillId="48" borderId="0" xfId="0" applyFont="1" applyFill="1" applyAlignment="1">
      <alignment horizontal="left" vertical="center"/>
    </xf>
    <xf numFmtId="169" fontId="22" fillId="48" borderId="0" xfId="43" applyFont="1" applyFill="1" applyAlignment="1">
      <alignment horizontal="left" vertical="center"/>
    </xf>
    <xf numFmtId="169" fontId="22" fillId="48" borderId="0" xfId="43" applyFont="1" applyFill="1" applyAlignment="1">
      <alignment vertical="center"/>
    </xf>
    <xf numFmtId="169" fontId="99" fillId="48" borderId="0" xfId="43" applyFont="1" applyFill="1" applyAlignment="1">
      <alignment horizontal="center" vertical="center"/>
    </xf>
    <xf numFmtId="169" fontId="25" fillId="29" borderId="35" xfId="29" applyFont="1" applyFill="1" applyBorder="1" applyAlignment="1" applyProtection="1">
      <alignment horizontal="center" vertical="center"/>
    </xf>
    <xf numFmtId="169" fontId="5" fillId="27" borderId="12" xfId="0" applyFont="1" applyFill="1" applyBorder="1" applyAlignment="1">
      <alignment vertical="center"/>
    </xf>
    <xf numFmtId="169" fontId="71" fillId="37" borderId="36" xfId="29" applyFont="1" applyFill="1" applyBorder="1" applyAlignment="1" applyProtection="1">
      <alignment horizontal="center" vertical="center"/>
    </xf>
    <xf numFmtId="169" fontId="22" fillId="43" borderId="36" xfId="29" applyFont="1" applyFill="1" applyBorder="1" applyAlignment="1" applyProtection="1">
      <alignment horizontal="center" vertical="center"/>
    </xf>
    <xf numFmtId="169" fontId="22" fillId="44" borderId="0" xfId="29" applyFont="1" applyFill="1" applyBorder="1" applyAlignment="1" applyProtection="1">
      <alignment horizontal="center" vertical="center"/>
    </xf>
    <xf numFmtId="169" fontId="22" fillId="27" borderId="12" xfId="0" applyFont="1" applyFill="1" applyBorder="1" applyAlignment="1">
      <alignment vertical="center"/>
    </xf>
    <xf numFmtId="169" fontId="101" fillId="27" borderId="12" xfId="0" applyFont="1" applyFill="1" applyBorder="1" applyAlignment="1">
      <alignment vertical="center"/>
    </xf>
    <xf numFmtId="169" fontId="102" fillId="29" borderId="36" xfId="29" applyFont="1" applyFill="1" applyBorder="1" applyAlignment="1" applyProtection="1">
      <alignment horizontal="center" vertical="center"/>
    </xf>
    <xf numFmtId="169" fontId="102" fillId="49" borderId="36" xfId="29" applyFont="1" applyFill="1" applyBorder="1" applyAlignment="1" applyProtection="1">
      <alignment horizontal="center" vertical="center"/>
    </xf>
    <xf numFmtId="169" fontId="102" fillId="25" borderId="36" xfId="29" applyFont="1" applyFill="1" applyBorder="1" applyAlignment="1" applyProtection="1">
      <alignment horizontal="center" vertical="center"/>
    </xf>
    <xf numFmtId="169" fontId="102" fillId="52" borderId="36" xfId="29" applyFont="1" applyFill="1" applyBorder="1" applyAlignment="1" applyProtection="1">
      <alignment horizontal="center" vertical="center"/>
    </xf>
    <xf numFmtId="169" fontId="100" fillId="44" borderId="36" xfId="29" applyFont="1" applyFill="1" applyBorder="1" applyAlignment="1" applyProtection="1">
      <alignment horizontal="center" vertical="center"/>
    </xf>
    <xf numFmtId="164" fontId="20" fillId="24" borderId="0" xfId="37" applyFont="1" applyFill="1" applyBorder="1" applyAlignment="1">
      <alignment horizontal="center" vertical="center"/>
    </xf>
    <xf numFmtId="164" fontId="20" fillId="24" borderId="0" xfId="37" quotePrefix="1" applyFont="1" applyFill="1" applyBorder="1" applyAlignment="1">
      <alignment horizontal="center" vertical="center"/>
    </xf>
    <xf numFmtId="169" fontId="89" fillId="53" borderId="0" xfId="34" applyFont="1" applyFill="1" applyBorder="1" applyAlignment="1">
      <alignment vertical="center"/>
    </xf>
    <xf numFmtId="169" fontId="71" fillId="0" borderId="0" xfId="34" applyFont="1" applyFill="1" applyBorder="1" applyAlignment="1">
      <alignment vertical="center"/>
    </xf>
    <xf numFmtId="164" fontId="71" fillId="0" borderId="7" xfId="37" applyFont="1" applyBorder="1" applyAlignment="1">
      <alignment horizontal="left" vertical="center"/>
    </xf>
    <xf numFmtId="164" fontId="71" fillId="0" borderId="0" xfId="34" applyNumberFormat="1" applyFont="1" applyFill="1" applyBorder="1" applyAlignment="1" applyProtection="1">
      <alignment horizontal="left" vertical="center"/>
    </xf>
    <xf numFmtId="169" fontId="75" fillId="25" borderId="38" xfId="0" applyFont="1" applyFill="1" applyBorder="1"/>
    <xf numFmtId="169" fontId="16" fillId="0" borderId="0" xfId="0" applyFont="1"/>
    <xf numFmtId="169" fontId="30" fillId="29" borderId="7" xfId="0" applyFont="1" applyFill="1" applyBorder="1" applyAlignment="1">
      <alignment horizontal="left" vertical="center"/>
    </xf>
    <xf numFmtId="169" fontId="30" fillId="29" borderId="39" xfId="0" applyFont="1" applyFill="1" applyBorder="1" applyAlignment="1">
      <alignment horizontal="left" vertical="center"/>
    </xf>
    <xf numFmtId="169" fontId="32" fillId="26" borderId="37" xfId="0" applyFont="1" applyFill="1" applyBorder="1" applyAlignment="1">
      <alignment vertical="center" wrapText="1"/>
    </xf>
    <xf numFmtId="169" fontId="34" fillId="26" borderId="37" xfId="0" applyFont="1" applyFill="1" applyBorder="1" applyAlignment="1">
      <alignment vertical="center" wrapText="1"/>
    </xf>
    <xf numFmtId="169" fontId="18" fillId="26" borderId="0" xfId="0" applyFont="1" applyFill="1" applyBorder="1" applyAlignment="1"/>
    <xf numFmtId="169" fontId="18" fillId="26" borderId="9" xfId="0" applyFont="1" applyFill="1" applyBorder="1" applyAlignment="1"/>
    <xf numFmtId="169" fontId="17" fillId="29" borderId="8" xfId="0" applyFont="1" applyFill="1" applyBorder="1" applyAlignment="1">
      <alignment vertical="center" wrapText="1"/>
    </xf>
    <xf numFmtId="169" fontId="17" fillId="29" borderId="40" xfId="0" applyFont="1" applyFill="1" applyBorder="1" applyAlignment="1">
      <alignment vertical="center" wrapText="1"/>
    </xf>
    <xf numFmtId="169" fontId="17" fillId="29" borderId="0" xfId="0" applyFont="1" applyFill="1" applyBorder="1" applyAlignment="1">
      <alignment vertical="center" wrapText="1"/>
    </xf>
    <xf numFmtId="169" fontId="17" fillId="29" borderId="41" xfId="0" applyFont="1" applyFill="1" applyBorder="1" applyAlignment="1">
      <alignment vertical="center" wrapText="1"/>
    </xf>
    <xf numFmtId="169" fontId="89" fillId="34" borderId="0" xfId="34" applyFont="1" applyFill="1" applyBorder="1" applyAlignment="1">
      <alignment horizontal="center" vertical="center"/>
    </xf>
    <xf numFmtId="169" fontId="16" fillId="35" borderId="0" xfId="34" applyFont="1" applyFill="1"/>
    <xf numFmtId="169" fontId="87" fillId="35" borderId="0" xfId="0" applyFont="1" applyFill="1"/>
    <xf numFmtId="169" fontId="37" fillId="50" borderId="0" xfId="0" applyFont="1" applyFill="1" applyBorder="1" applyAlignment="1">
      <alignment vertical="center"/>
    </xf>
    <xf numFmtId="18" fontId="37" fillId="50" borderId="0" xfId="0" applyNumberFormat="1" applyFont="1" applyFill="1" applyBorder="1" applyAlignment="1">
      <alignment vertical="center"/>
    </xf>
    <xf numFmtId="169" fontId="37" fillId="50" borderId="0" xfId="0" applyFont="1" applyFill="1" applyBorder="1" applyAlignment="1">
      <alignment horizontal="center" vertical="center"/>
    </xf>
    <xf numFmtId="169" fontId="90" fillId="50" borderId="0" xfId="0" applyFont="1" applyFill="1" applyBorder="1" applyAlignment="1">
      <alignment horizontal="center" vertical="center"/>
    </xf>
    <xf numFmtId="169" fontId="25" fillId="0" borderId="0" xfId="34" applyFont="1" applyFill="1" applyBorder="1" applyAlignment="1">
      <alignment horizontal="left" vertical="center"/>
    </xf>
    <xf numFmtId="164" fontId="25" fillId="0" borderId="0" xfId="41" applyFont="1" applyFill="1" applyBorder="1" applyAlignment="1">
      <alignment horizontal="center" vertical="center"/>
    </xf>
    <xf numFmtId="169" fontId="25" fillId="0" borderId="0" xfId="34" applyFont="1" applyFill="1" applyBorder="1" applyAlignment="1">
      <alignment vertical="center"/>
    </xf>
    <xf numFmtId="164" fontId="25" fillId="0" borderId="0" xfId="34" applyNumberFormat="1" applyFont="1" applyFill="1" applyBorder="1" applyAlignment="1" applyProtection="1">
      <alignment horizontal="left" vertical="center"/>
    </xf>
    <xf numFmtId="169" fontId="65" fillId="0" borderId="0" xfId="0" applyFont="1"/>
    <xf numFmtId="164" fontId="5" fillId="31" borderId="0" xfId="34" applyNumberFormat="1" applyFont="1" applyFill="1" applyBorder="1" applyAlignment="1" applyProtection="1">
      <alignment horizontal="left" vertical="center" indent="2"/>
    </xf>
    <xf numFmtId="169" fontId="5" fillId="30" borderId="0" xfId="0" applyFont="1" applyFill="1"/>
    <xf numFmtId="164" fontId="5" fillId="31" borderId="0" xfId="37" applyNumberFormat="1" applyFont="1" applyFill="1" applyBorder="1" applyAlignment="1" applyProtection="1">
      <alignment horizontal="left" vertical="center" indent="2"/>
    </xf>
    <xf numFmtId="164" fontId="5" fillId="31" borderId="7" xfId="37" applyNumberFormat="1" applyFont="1" applyFill="1" applyBorder="1" applyAlignment="1" applyProtection="1">
      <alignment horizontal="left" vertical="center" indent="2"/>
    </xf>
    <xf numFmtId="169" fontId="18" fillId="26" borderId="37" xfId="0" applyFont="1" applyFill="1" applyBorder="1" applyAlignment="1"/>
    <xf numFmtId="169" fontId="23" fillId="26" borderId="37" xfId="0" applyFont="1" applyFill="1" applyBorder="1" applyAlignment="1"/>
    <xf numFmtId="169" fontId="32" fillId="26" borderId="37" xfId="0" applyFont="1" applyFill="1" applyBorder="1" applyAlignment="1">
      <alignment horizontal="center" vertical="center" wrapText="1"/>
    </xf>
    <xf numFmtId="167" fontId="14" fillId="26" borderId="37" xfId="0" applyNumberFormat="1" applyFont="1" applyFill="1" applyBorder="1" applyAlignment="1">
      <alignment horizontal="center" vertical="center"/>
    </xf>
    <xf numFmtId="167" fontId="14" fillId="26" borderId="42" xfId="0" applyNumberFormat="1" applyFont="1" applyFill="1" applyBorder="1" applyAlignment="1">
      <alignment horizontal="center" vertical="center"/>
    </xf>
    <xf numFmtId="169" fontId="71" fillId="0" borderId="0" xfId="0" applyFont="1"/>
    <xf numFmtId="164" fontId="71" fillId="0" borderId="0" xfId="37" applyNumberFormat="1" applyFont="1" applyFill="1" applyBorder="1" applyAlignment="1" applyProtection="1">
      <alignment horizontal="left" vertical="center"/>
    </xf>
    <xf numFmtId="164" fontId="71" fillId="0" borderId="0" xfId="34" applyNumberFormat="1" applyFont="1" applyFill="1" applyBorder="1" applyAlignment="1" applyProtection="1">
      <alignment horizontal="left" vertical="center" indent="4"/>
    </xf>
    <xf numFmtId="20" fontId="89" fillId="53" borderId="0" xfId="34" applyNumberFormat="1" applyFont="1" applyFill="1" applyBorder="1" applyAlignment="1">
      <alignment horizontal="center" vertical="center"/>
    </xf>
    <xf numFmtId="169" fontId="16" fillId="27" borderId="0" xfId="29" applyFont="1" applyFill="1" applyBorder="1" applyAlignment="1" applyProtection="1">
      <alignment horizontal="center" vertical="center"/>
    </xf>
    <xf numFmtId="169" fontId="3" fillId="27" borderId="12" xfId="0" applyFont="1" applyFill="1" applyBorder="1" applyAlignment="1">
      <alignment vertical="center"/>
    </xf>
    <xf numFmtId="169" fontId="27" fillId="0" borderId="0" xfId="38" applyNumberFormat="1" applyFont="1" applyFill="1" applyAlignment="1" applyProtection="1">
      <alignment horizontal="left" vertical="center"/>
      <protection locked="0"/>
    </xf>
    <xf numFmtId="164" fontId="27" fillId="0" borderId="0" xfId="38" applyNumberFormat="1" applyFont="1" applyFill="1" applyAlignment="1" applyProtection="1">
      <alignment horizontal="left" vertical="center"/>
      <protection locked="0"/>
    </xf>
    <xf numFmtId="164" fontId="23" fillId="0" borderId="0" xfId="38" applyNumberFormat="1" applyFont="1" applyFill="1" applyAlignment="1" applyProtection="1">
      <alignment vertical="center"/>
      <protection locked="0"/>
    </xf>
    <xf numFmtId="20" fontId="23" fillId="0" borderId="0" xfId="38" applyNumberFormat="1" applyFont="1" applyFill="1" applyAlignment="1" applyProtection="1">
      <alignment horizontal="center" vertical="center"/>
      <protection locked="0"/>
    </xf>
    <xf numFmtId="169" fontId="27" fillId="24" borderId="0" xfId="38" applyNumberFormat="1" applyFont="1" applyFill="1" applyAlignment="1" applyProtection="1">
      <alignment horizontal="left" vertical="center"/>
      <protection locked="0"/>
    </xf>
    <xf numFmtId="164" fontId="27" fillId="24" borderId="0" xfId="38" applyNumberFormat="1" applyFont="1" applyFill="1" applyAlignment="1" applyProtection="1">
      <alignment horizontal="left" vertical="center"/>
      <protection locked="0"/>
    </xf>
    <xf numFmtId="164" fontId="23" fillId="24" borderId="0" xfId="38" applyNumberFormat="1" applyFont="1" applyFill="1" applyAlignment="1" applyProtection="1">
      <alignment vertical="center"/>
      <protection locked="0"/>
    </xf>
    <xf numFmtId="20" fontId="23" fillId="24" borderId="0" xfId="38" applyNumberFormat="1" applyFont="1" applyFill="1" applyAlignment="1" applyProtection="1">
      <alignment horizontal="center" vertical="center"/>
      <protection locked="0"/>
    </xf>
    <xf numFmtId="164" fontId="23" fillId="25" borderId="0" xfId="39" applyFont="1" applyFill="1" applyAlignment="1" applyProtection="1">
      <alignment horizontal="left" vertical="center"/>
      <protection locked="0"/>
    </xf>
    <xf numFmtId="169" fontId="12" fillId="23" borderId="0" xfId="34" applyFont="1" applyFill="1" applyBorder="1" applyAlignment="1">
      <alignment vertical="center"/>
    </xf>
    <xf numFmtId="20" fontId="3" fillId="23" borderId="0" xfId="34" applyNumberFormat="1" applyFill="1" applyAlignment="1">
      <alignment horizontal="center"/>
    </xf>
    <xf numFmtId="171" fontId="25" fillId="0" borderId="0" xfId="0" applyNumberFormat="1" applyFont="1"/>
    <xf numFmtId="1" fontId="0" fillId="0" borderId="0" xfId="0" applyNumberFormat="1"/>
    <xf numFmtId="164" fontId="5" fillId="31" borderId="0" xfId="37" quotePrefix="1" applyNumberFormat="1" applyFont="1" applyFill="1" applyBorder="1" applyAlignment="1" applyProtection="1">
      <alignment horizontal="left" vertical="center" indent="1"/>
    </xf>
    <xf numFmtId="169" fontId="88" fillId="54" borderId="0" xfId="34" applyFont="1" applyFill="1" applyBorder="1" applyAlignment="1">
      <alignment vertical="center"/>
    </xf>
    <xf numFmtId="170" fontId="88" fillId="54" borderId="0" xfId="34" applyNumberFormat="1" applyFont="1" applyFill="1" applyBorder="1" applyAlignment="1">
      <alignment horizontal="center" vertical="center"/>
    </xf>
    <xf numFmtId="169" fontId="88" fillId="54" borderId="0" xfId="34" applyFont="1" applyFill="1" applyBorder="1" applyAlignment="1">
      <alignment horizontal="center" vertical="center"/>
    </xf>
    <xf numFmtId="169" fontId="25" fillId="0" borderId="0" xfId="0" applyFont="1" applyFill="1"/>
    <xf numFmtId="169" fontId="65" fillId="0" borderId="0" xfId="0" applyFont="1" applyFill="1"/>
    <xf numFmtId="169" fontId="73" fillId="0" borderId="0" xfId="0" applyFont="1" applyFill="1" applyAlignment="1">
      <alignment wrapText="1"/>
    </xf>
    <xf numFmtId="169" fontId="71" fillId="0" borderId="0" xfId="34" applyFont="1" applyFill="1" applyBorder="1" applyAlignment="1">
      <alignment horizontal="left" vertical="center"/>
    </xf>
    <xf numFmtId="164" fontId="71" fillId="0" borderId="0" xfId="37" applyFont="1" applyBorder="1" applyAlignment="1">
      <alignment horizontal="left" vertical="center"/>
    </xf>
    <xf numFmtId="169" fontId="5" fillId="0" borderId="0" xfId="0" applyFont="1" applyBorder="1"/>
    <xf numFmtId="169" fontId="80" fillId="0" borderId="0" xfId="0" applyFont="1" applyBorder="1"/>
    <xf numFmtId="169" fontId="5" fillId="0" borderId="0" xfId="0" applyFont="1" applyBorder="1" applyAlignment="1">
      <alignment wrapText="1"/>
    </xf>
    <xf numFmtId="169" fontId="3" fillId="25" borderId="0" xfId="34" applyFill="1" applyBorder="1" applyAlignment="1">
      <alignment vertical="center"/>
    </xf>
    <xf numFmtId="169" fontId="3" fillId="25" borderId="25" xfId="34" applyFill="1" applyBorder="1" applyAlignment="1">
      <alignment vertical="center"/>
    </xf>
    <xf numFmtId="169" fontId="3" fillId="25" borderId="0" xfId="34" applyFont="1" applyFill="1" applyBorder="1" applyAlignment="1">
      <alignment vertical="center"/>
    </xf>
    <xf numFmtId="169" fontId="16" fillId="25" borderId="0" xfId="34" applyFont="1" applyFill="1" applyBorder="1" applyAlignment="1">
      <alignment vertical="center"/>
    </xf>
    <xf numFmtId="169" fontId="36" fillId="25" borderId="0" xfId="34" applyFont="1" applyFill="1" applyBorder="1" applyAlignment="1">
      <alignment vertical="center"/>
    </xf>
    <xf numFmtId="164" fontId="114" fillId="0" borderId="0" xfId="34" applyNumberFormat="1" applyFont="1" applyFill="1" applyBorder="1" applyAlignment="1" applyProtection="1">
      <alignment horizontal="left" vertical="center"/>
    </xf>
    <xf numFmtId="169" fontId="114" fillId="0" borderId="0" xfId="34" applyFont="1" applyFill="1" applyBorder="1" applyAlignment="1">
      <alignment horizontal="left" vertical="center"/>
    </xf>
    <xf numFmtId="169" fontId="114" fillId="0" borderId="0" xfId="0" applyFont="1"/>
    <xf numFmtId="169" fontId="115" fillId="0" borderId="0" xfId="0" applyFont="1"/>
    <xf numFmtId="169" fontId="114" fillId="0" borderId="0" xfId="0" applyFont="1" applyAlignment="1">
      <alignment wrapText="1"/>
    </xf>
    <xf numFmtId="164" fontId="25" fillId="0" borderId="0" xfId="37" applyFont="1" applyBorder="1" applyAlignment="1">
      <alignment horizontal="left" vertical="center"/>
    </xf>
    <xf numFmtId="164" fontId="114" fillId="0" borderId="0" xfId="41" applyFont="1" applyFill="1" applyBorder="1" applyAlignment="1">
      <alignment horizontal="center" vertical="center"/>
    </xf>
    <xf numFmtId="169" fontId="35" fillId="55" borderId="43" xfId="0" applyFont="1" applyFill="1" applyBorder="1" applyAlignment="1">
      <alignment horizontal="center" vertical="center"/>
    </xf>
    <xf numFmtId="169" fontId="32" fillId="23" borderId="15" xfId="0" quotePrefix="1" applyFont="1" applyFill="1" applyBorder="1" applyAlignment="1">
      <alignment horizontal="center" vertical="center" wrapText="1"/>
    </xf>
    <xf numFmtId="169" fontId="31" fillId="26" borderId="37" xfId="0" applyFont="1" applyFill="1" applyBorder="1" applyAlignment="1">
      <alignment vertical="center"/>
    </xf>
    <xf numFmtId="169" fontId="32" fillId="23" borderId="45" xfId="0" quotePrefix="1" applyFont="1" applyFill="1" applyBorder="1" applyAlignment="1">
      <alignment horizontal="center" vertical="center" wrapText="1"/>
    </xf>
    <xf numFmtId="169" fontId="32" fillId="55" borderId="45" xfId="0" quotePrefix="1" applyFont="1" applyFill="1" applyBorder="1" applyAlignment="1">
      <alignment horizontal="center" vertical="center" wrapText="1"/>
    </xf>
    <xf numFmtId="169" fontId="32" fillId="28" borderId="46" xfId="0" applyFont="1" applyFill="1" applyBorder="1" applyAlignment="1">
      <alignment horizontal="center" vertical="center" wrapText="1"/>
    </xf>
    <xf numFmtId="169" fontId="31" fillId="55" borderId="45" xfId="0" applyFont="1" applyFill="1" applyBorder="1" applyAlignment="1">
      <alignment horizontal="center" vertical="center" wrapText="1"/>
    </xf>
    <xf numFmtId="169" fontId="32" fillId="28" borderId="45" xfId="0" applyFont="1" applyFill="1" applyBorder="1" applyAlignment="1">
      <alignment horizontal="center" vertical="center" wrapText="1"/>
    </xf>
    <xf numFmtId="169" fontId="32" fillId="26" borderId="47" xfId="0" applyFont="1" applyFill="1" applyBorder="1" applyAlignment="1">
      <alignment vertical="center" wrapText="1"/>
    </xf>
    <xf numFmtId="169" fontId="32" fillId="23" borderId="48" xfId="0" applyFont="1" applyFill="1" applyBorder="1" applyAlignment="1">
      <alignment horizontal="center" vertical="center" wrapText="1"/>
    </xf>
    <xf numFmtId="169" fontId="34" fillId="26" borderId="47" xfId="0" applyFont="1" applyFill="1" applyBorder="1" applyAlignment="1">
      <alignment vertical="center" wrapText="1"/>
    </xf>
    <xf numFmtId="169" fontId="32" fillId="38" borderId="11" xfId="0" applyFont="1" applyFill="1" applyBorder="1" applyAlignment="1">
      <alignment horizontal="center" vertical="center" wrapText="1"/>
    </xf>
    <xf numFmtId="169" fontId="30" fillId="26" borderId="11" xfId="29" applyFont="1" applyFill="1" applyBorder="1" applyAlignment="1" applyProtection="1">
      <alignment vertical="center" wrapText="1"/>
    </xf>
    <xf numFmtId="169" fontId="30" fillId="26" borderId="12" xfId="29" applyFont="1" applyFill="1" applyBorder="1" applyAlignment="1" applyProtection="1">
      <alignment vertical="center" wrapText="1"/>
    </xf>
    <xf numFmtId="169" fontId="32" fillId="38" borderId="48" xfId="0" applyFont="1" applyFill="1" applyBorder="1" applyAlignment="1">
      <alignment horizontal="center" vertical="center" wrapText="1"/>
    </xf>
    <xf numFmtId="169" fontId="46" fillId="28" borderId="7" xfId="0" applyFont="1" applyFill="1" applyBorder="1"/>
    <xf numFmtId="169" fontId="32" fillId="22" borderId="11" xfId="0" applyFont="1" applyFill="1" applyBorder="1" applyAlignment="1">
      <alignment vertical="center" wrapText="1"/>
    </xf>
    <xf numFmtId="169" fontId="32" fillId="22" borderId="0" xfId="0" applyFont="1" applyFill="1" applyBorder="1" applyAlignment="1">
      <alignment vertical="center" wrapText="1"/>
    </xf>
    <xf numFmtId="169" fontId="32" fillId="22" borderId="12" xfId="0" applyFont="1" applyFill="1" applyBorder="1" applyAlignment="1">
      <alignment vertical="center" wrapText="1"/>
    </xf>
    <xf numFmtId="169" fontId="116" fillId="0" borderId="0" xfId="0" applyFont="1"/>
    <xf numFmtId="169" fontId="116" fillId="25" borderId="0" xfId="0" applyFont="1" applyFill="1" applyAlignment="1">
      <alignment vertical="center"/>
    </xf>
    <xf numFmtId="169" fontId="117" fillId="0" borderId="0" xfId="0" applyFont="1" applyAlignment="1">
      <alignment vertical="center"/>
    </xf>
    <xf numFmtId="169" fontId="117" fillId="0" borderId="0" xfId="0" applyFont="1" applyAlignment="1">
      <alignment horizontal="right" vertical="center"/>
    </xf>
    <xf numFmtId="169" fontId="118" fillId="56" borderId="35" xfId="29" applyFont="1" applyFill="1" applyBorder="1" applyAlignment="1" applyProtection="1">
      <alignment horizontal="center" vertical="center"/>
    </xf>
    <xf numFmtId="169" fontId="118" fillId="24" borderId="36" xfId="29" applyFont="1" applyFill="1" applyBorder="1" applyAlignment="1" applyProtection="1">
      <alignment horizontal="center" vertical="center"/>
    </xf>
    <xf numFmtId="169" fontId="27" fillId="25" borderId="0" xfId="39" quotePrefix="1" applyNumberFormat="1" applyFont="1" applyFill="1" applyAlignment="1" applyProtection="1">
      <alignment horizontal="left" vertical="center"/>
      <protection locked="0"/>
    </xf>
    <xf numFmtId="169" fontId="93" fillId="0" borderId="0" xfId="0" applyFont="1"/>
    <xf numFmtId="169" fontId="119" fillId="25" borderId="0" xfId="34" applyFont="1" applyFill="1" applyBorder="1" applyAlignment="1">
      <alignment vertical="center"/>
    </xf>
    <xf numFmtId="1" fontId="120" fillId="25" borderId="0" xfId="34" applyNumberFormat="1" applyFont="1" applyFill="1" applyBorder="1" applyAlignment="1">
      <alignment horizontal="center" vertical="center"/>
    </xf>
    <xf numFmtId="169" fontId="119" fillId="0" borderId="0" xfId="0" applyFont="1"/>
    <xf numFmtId="169" fontId="5" fillId="0" borderId="8" xfId="34" applyFont="1" applyFill="1" applyBorder="1" applyAlignment="1">
      <alignment vertical="center"/>
    </xf>
    <xf numFmtId="164" fontId="5" fillId="0" borderId="0" xfId="29" applyNumberFormat="1" applyFont="1" applyFill="1" applyBorder="1" applyAlignment="1" applyProtection="1">
      <alignment horizontal="left" vertical="center" indent="2"/>
    </xf>
    <xf numFmtId="169" fontId="71" fillId="0" borderId="7" xfId="34" applyFont="1" applyFill="1" applyBorder="1" applyAlignment="1">
      <alignment horizontal="left" vertical="center"/>
    </xf>
    <xf numFmtId="169" fontId="122" fillId="0" borderId="0" xfId="0" applyFont="1" applyAlignment="1">
      <alignment horizontal="left" indent="4"/>
    </xf>
    <xf numFmtId="169" fontId="123" fillId="0" borderId="0" xfId="0" applyFont="1" applyAlignment="1">
      <alignment horizontal="left" indent="4"/>
    </xf>
    <xf numFmtId="169" fontId="123" fillId="0" borderId="0" xfId="0" applyFont="1" applyAlignment="1">
      <alignment horizontal="left" indent="8"/>
    </xf>
    <xf numFmtId="169" fontId="123" fillId="0" borderId="0" xfId="0" applyFont="1" applyAlignment="1">
      <alignment horizontal="left" indent="12"/>
    </xf>
    <xf numFmtId="169" fontId="121" fillId="0" borderId="0" xfId="0" applyFont="1"/>
    <xf numFmtId="49" fontId="52" fillId="0" borderId="0" xfId="0" applyNumberFormat="1" applyFont="1"/>
    <xf numFmtId="164" fontId="5" fillId="0" borderId="0" xfId="34" applyNumberFormat="1" applyFont="1" applyFill="1" applyBorder="1" applyAlignment="1" applyProtection="1">
      <alignment horizontal="left" vertical="center" indent="2"/>
    </xf>
    <xf numFmtId="164" fontId="23" fillId="0" borderId="28" xfId="34" applyNumberFormat="1" applyFont="1" applyFill="1" applyBorder="1" applyAlignment="1" applyProtection="1">
      <alignment horizontal="left" vertical="center"/>
    </xf>
    <xf numFmtId="164" fontId="5" fillId="0" borderId="0" xfId="37" applyNumberFormat="1" applyFont="1" applyFill="1" applyBorder="1" applyAlignment="1" applyProtection="1">
      <alignment horizontal="left" vertical="center" indent="1"/>
    </xf>
    <xf numFmtId="164" fontId="82" fillId="0" borderId="0" xfId="29" applyNumberFormat="1" applyFont="1" applyFill="1" applyBorder="1" applyAlignment="1" applyProtection="1">
      <alignment horizontal="left" vertical="center" indent="3"/>
    </xf>
    <xf numFmtId="164" fontId="82" fillId="0" borderId="0" xfId="29" applyNumberFormat="1" applyFont="1" applyFill="1" applyBorder="1" applyAlignment="1" applyProtection="1">
      <alignment horizontal="left" vertical="center" indent="2"/>
    </xf>
    <xf numFmtId="169" fontId="89" fillId="23" borderId="0" xfId="0" applyFont="1" applyFill="1" applyBorder="1" applyAlignment="1">
      <alignment vertical="center"/>
    </xf>
    <xf numFmtId="169" fontId="89" fillId="0" borderId="0" xfId="0" applyFont="1" applyFill="1" applyBorder="1" applyAlignment="1">
      <alignment vertical="center"/>
    </xf>
    <xf numFmtId="169" fontId="70" fillId="27" borderId="15" xfId="0" applyFont="1" applyFill="1" applyBorder="1"/>
    <xf numFmtId="17" fontId="22" fillId="27" borderId="25" xfId="0" quotePrefix="1" applyNumberFormat="1" applyFont="1" applyFill="1" applyBorder="1" applyAlignment="1">
      <alignment horizontal="center" vertical="center"/>
    </xf>
    <xf numFmtId="169" fontId="0" fillId="27" borderId="11" xfId="0" applyFill="1" applyBorder="1"/>
    <xf numFmtId="169" fontId="0" fillId="27" borderId="23" xfId="0" applyFill="1" applyBorder="1" applyAlignment="1">
      <alignment vertical="center"/>
    </xf>
    <xf numFmtId="17" fontId="22" fillId="27" borderId="9" xfId="0" quotePrefix="1" applyNumberFormat="1" applyFont="1" applyFill="1" applyBorder="1" applyAlignment="1">
      <alignment horizontal="center" vertical="center"/>
    </xf>
    <xf numFmtId="169" fontId="0" fillId="27" borderId="24" xfId="0" applyFill="1" applyBorder="1" applyAlignment="1">
      <alignment vertical="center"/>
    </xf>
    <xf numFmtId="164" fontId="81" fillId="0" borderId="0" xfId="29" applyNumberFormat="1" applyFont="1" applyFill="1" applyBorder="1" applyAlignment="1" applyProtection="1">
      <alignment horizontal="left" vertical="center"/>
    </xf>
    <xf numFmtId="164" fontId="5" fillId="0" borderId="7" xfId="41" applyNumberFormat="1" applyFont="1" applyFill="1" applyBorder="1" applyAlignment="1" applyProtection="1">
      <alignment horizontal="left" vertical="center" indent="2"/>
    </xf>
    <xf numFmtId="164" fontId="27" fillId="0" borderId="0" xfId="37" applyNumberFormat="1" applyFont="1" applyFill="1" applyBorder="1" applyAlignment="1" applyProtection="1">
      <alignment horizontal="center" vertical="center"/>
    </xf>
    <xf numFmtId="164" fontId="23" fillId="0" borderId="0" xfId="37" applyNumberFormat="1" applyFont="1" applyFill="1" applyBorder="1" applyAlignment="1" applyProtection="1">
      <alignment vertical="center"/>
    </xf>
    <xf numFmtId="165" fontId="23" fillId="0" borderId="0" xfId="37" applyNumberFormat="1" applyFont="1" applyFill="1" applyBorder="1" applyAlignment="1" applyProtection="1">
      <alignment vertical="center"/>
    </xf>
    <xf numFmtId="164" fontId="23" fillId="23" borderId="0" xfId="37" applyNumberFormat="1" applyFont="1" applyFill="1" applyBorder="1" applyAlignment="1" applyProtection="1">
      <alignment vertical="center"/>
    </xf>
    <xf numFmtId="165" fontId="23" fillId="23" borderId="0" xfId="37" applyNumberFormat="1" applyFont="1" applyFill="1" applyBorder="1" applyAlignment="1" applyProtection="1">
      <alignment vertical="center"/>
    </xf>
    <xf numFmtId="164" fontId="23" fillId="23" borderId="0" xfId="37" applyNumberFormat="1" applyFont="1" applyFill="1" applyBorder="1" applyAlignment="1" applyProtection="1">
      <alignment horizontal="left" vertical="center"/>
    </xf>
    <xf numFmtId="164" fontId="23" fillId="23" borderId="0" xfId="37" applyNumberFormat="1" applyFont="1" applyFill="1" applyBorder="1" applyAlignment="1" applyProtection="1">
      <alignment horizontal="center" vertical="center"/>
    </xf>
    <xf numFmtId="164" fontId="23" fillId="0" borderId="0" xfId="37" applyFont="1" applyFill="1" applyAlignment="1" applyProtection="1">
      <alignment horizontal="left" vertical="center"/>
      <protection locked="0"/>
    </xf>
    <xf numFmtId="164" fontId="23" fillId="0" borderId="0" xfId="37" quotePrefix="1" applyFont="1" applyFill="1" applyAlignment="1" applyProtection="1">
      <alignment horizontal="left" vertical="center"/>
      <protection locked="0"/>
    </xf>
    <xf numFmtId="169" fontId="27" fillId="38" borderId="0" xfId="39" quotePrefix="1" applyNumberFormat="1" applyFont="1" applyFill="1" applyAlignment="1" applyProtection="1">
      <alignment horizontal="left" vertical="center"/>
      <protection locked="0"/>
    </xf>
    <xf numFmtId="164" fontId="23" fillId="38" borderId="0" xfId="39" applyFont="1" applyFill="1" applyAlignment="1" applyProtection="1">
      <alignment vertical="center"/>
      <protection locked="0"/>
    </xf>
    <xf numFmtId="164" fontId="23" fillId="38" borderId="0" xfId="39" applyNumberFormat="1" applyFont="1" applyFill="1" applyAlignment="1" applyProtection="1">
      <alignment horizontal="left" vertical="center"/>
      <protection locked="0"/>
    </xf>
    <xf numFmtId="164" fontId="27" fillId="38" borderId="0" xfId="39" applyNumberFormat="1" applyFont="1" applyFill="1" applyAlignment="1" applyProtection="1">
      <alignment horizontal="left" vertical="center"/>
      <protection locked="0"/>
    </xf>
    <xf numFmtId="164" fontId="23" fillId="38" borderId="0" xfId="39" applyNumberFormat="1" applyFont="1" applyFill="1" applyAlignment="1" applyProtection="1">
      <alignment vertical="center"/>
      <protection locked="0"/>
    </xf>
    <xf numFmtId="20" fontId="23" fillId="38" borderId="0" xfId="39" applyNumberFormat="1" applyFont="1" applyFill="1" applyAlignment="1" applyProtection="1">
      <alignment horizontal="center" vertical="center"/>
      <protection locked="0"/>
    </xf>
    <xf numFmtId="164" fontId="23" fillId="38" borderId="0" xfId="39" applyFont="1" applyFill="1" applyAlignment="1" applyProtection="1">
      <alignment horizontal="left" vertical="center"/>
      <protection locked="0"/>
    </xf>
    <xf numFmtId="169" fontId="126" fillId="0" borderId="0" xfId="0" applyFont="1"/>
    <xf numFmtId="169" fontId="16" fillId="28" borderId="0" xfId="0" applyFont="1" applyFill="1"/>
    <xf numFmtId="169" fontId="29" fillId="25" borderId="0" xfId="0" applyFont="1" applyFill="1" applyAlignment="1">
      <alignment horizontal="left"/>
    </xf>
    <xf numFmtId="169" fontId="29" fillId="25" borderId="0" xfId="0" applyFont="1" applyFill="1" applyAlignment="1">
      <alignment horizontal="left" vertical="center"/>
    </xf>
    <xf numFmtId="169" fontId="0" fillId="25" borderId="0" xfId="0" applyFill="1" applyAlignment="1">
      <alignment horizontal="left" vertical="center"/>
    </xf>
    <xf numFmtId="164" fontId="20" fillId="24" borderId="0" xfId="37" applyFont="1" applyFill="1" applyBorder="1" applyAlignment="1">
      <alignment vertical="center"/>
    </xf>
    <xf numFmtId="164" fontId="23" fillId="25" borderId="0" xfId="37" quotePrefix="1" applyFont="1" applyFill="1" applyAlignment="1" applyProtection="1">
      <alignment horizontal="left" vertical="center"/>
      <protection locked="0"/>
    </xf>
    <xf numFmtId="169" fontId="3" fillId="0" borderId="0" xfId="0" quotePrefix="1" applyFont="1"/>
    <xf numFmtId="164" fontId="3" fillId="24" borderId="0" xfId="39" applyFont="1" applyFill="1" applyBorder="1" applyAlignment="1">
      <alignment horizontal="left" vertical="center"/>
    </xf>
    <xf numFmtId="170" fontId="22" fillId="25" borderId="28" xfId="34" applyNumberFormat="1" applyFont="1" applyFill="1" applyBorder="1" applyAlignment="1" applyProtection="1">
      <alignment horizontal="center" vertical="center"/>
    </xf>
    <xf numFmtId="1" fontId="67" fillId="0" borderId="26" xfId="37" applyNumberFormat="1" applyFont="1" applyFill="1" applyBorder="1" applyAlignment="1">
      <alignment horizontal="center" vertical="center"/>
    </xf>
    <xf numFmtId="1" fontId="67" fillId="25" borderId="26" xfId="34" applyNumberFormat="1" applyFont="1" applyFill="1" applyBorder="1" applyAlignment="1">
      <alignment horizontal="center" vertical="center"/>
    </xf>
    <xf numFmtId="169" fontId="0" fillId="0" borderId="0" xfId="0"/>
    <xf numFmtId="169" fontId="32" fillId="23" borderId="45" xfId="0" applyFont="1" applyFill="1" applyBorder="1" applyAlignment="1">
      <alignment horizontal="center" vertical="center" wrapText="1"/>
    </xf>
    <xf numFmtId="169" fontId="35" fillId="22" borderId="44" xfId="0" applyFont="1" applyFill="1" applyBorder="1" applyAlignment="1">
      <alignment horizontal="center" vertical="center"/>
    </xf>
    <xf numFmtId="169" fontId="35" fillId="25" borderId="21" xfId="0" applyFont="1" applyFill="1" applyBorder="1" applyAlignment="1">
      <alignment horizontal="center" vertical="center"/>
    </xf>
    <xf numFmtId="169" fontId="0" fillId="0" borderId="0" xfId="0"/>
    <xf numFmtId="169" fontId="29" fillId="28" borderId="0" xfId="0" applyFont="1" applyFill="1" applyAlignment="1">
      <alignment horizontal="left" vertical="center"/>
    </xf>
    <xf numFmtId="169" fontId="47" fillId="24" borderId="13" xfId="0" applyFont="1" applyFill="1" applyBorder="1" applyAlignment="1">
      <alignment horizontal="left" vertical="center" indent="13"/>
    </xf>
    <xf numFmtId="169" fontId="32" fillId="26" borderId="11" xfId="0" applyFont="1" applyFill="1" applyBorder="1" applyAlignment="1">
      <alignment vertical="center" wrapText="1"/>
    </xf>
    <xf numFmtId="169" fontId="30" fillId="26" borderId="11" xfId="0" applyFont="1" applyFill="1" applyBorder="1" applyAlignment="1">
      <alignment vertical="center" wrapText="1"/>
    </xf>
    <xf numFmtId="164" fontId="5" fillId="0" borderId="0" xfId="34" applyNumberFormat="1" applyFont="1" applyFill="1" applyBorder="1" applyAlignment="1" applyProtection="1">
      <alignment horizontal="left" vertical="center" indent="1"/>
    </xf>
    <xf numFmtId="169" fontId="25" fillId="52" borderId="76" xfId="29" applyFont="1" applyFill="1" applyBorder="1" applyAlignment="1" applyProtection="1">
      <alignment horizontal="center" vertical="center"/>
    </xf>
    <xf numFmtId="169" fontId="0" fillId="27" borderId="0" xfId="0" applyFill="1" applyBorder="1"/>
    <xf numFmtId="169" fontId="22" fillId="24" borderId="76" xfId="29" applyFont="1" applyFill="1" applyBorder="1" applyAlignment="1" applyProtection="1">
      <alignment horizontal="center" vertical="center"/>
    </xf>
    <xf numFmtId="169" fontId="22" fillId="34" borderId="47" xfId="29" applyFont="1" applyFill="1" applyBorder="1" applyAlignment="1" applyProtection="1">
      <alignment horizontal="center" vertical="center"/>
    </xf>
    <xf numFmtId="169" fontId="135" fillId="68" borderId="0" xfId="29" applyFont="1" applyFill="1" applyBorder="1" applyAlignment="1" applyProtection="1">
      <alignment horizontal="center" vertical="center"/>
    </xf>
    <xf numFmtId="169" fontId="135" fillId="68" borderId="0" xfId="0" applyFont="1" applyFill="1" applyBorder="1" applyAlignment="1">
      <alignment horizontal="center" vertical="center"/>
    </xf>
    <xf numFmtId="169" fontId="102" fillId="52" borderId="76" xfId="29" applyFont="1" applyFill="1" applyBorder="1" applyAlignment="1" applyProtection="1">
      <alignment horizontal="center" vertical="center"/>
    </xf>
    <xf numFmtId="17" fontId="22" fillId="27" borderId="0" xfId="0" quotePrefix="1" applyNumberFormat="1" applyFont="1" applyFill="1" applyBorder="1" applyAlignment="1">
      <alignment horizontal="center" vertical="center"/>
    </xf>
    <xf numFmtId="169" fontId="0" fillId="27" borderId="12" xfId="0" applyFill="1" applyBorder="1"/>
    <xf numFmtId="164" fontId="23" fillId="0" borderId="0" xfId="37" applyNumberFormat="1" applyFont="1" applyFill="1" applyBorder="1" applyAlignment="1" applyProtection="1">
      <alignment horizontal="right" vertical="center"/>
    </xf>
    <xf numFmtId="169" fontId="92" fillId="36" borderId="0" xfId="34" applyFont="1" applyFill="1" applyBorder="1" applyAlignment="1">
      <alignment vertical="center"/>
    </xf>
    <xf numFmtId="164" fontId="23" fillId="0" borderId="0" xfId="37" applyNumberFormat="1" applyFont="1" applyFill="1" applyAlignment="1" applyProtection="1">
      <alignment horizontal="left" vertical="center"/>
      <protection locked="0"/>
    </xf>
    <xf numFmtId="169" fontId="23" fillId="0" borderId="0" xfId="34" applyFont="1" applyFill="1" applyAlignment="1" applyProtection="1">
      <alignment vertical="center" wrapText="1"/>
      <protection locked="0"/>
    </xf>
    <xf numFmtId="169" fontId="89" fillId="0" borderId="0" xfId="34" applyFont="1" applyFill="1" applyBorder="1" applyAlignment="1">
      <alignment vertical="center"/>
    </xf>
    <xf numFmtId="20" fontId="89" fillId="0" borderId="0" xfId="34" applyNumberFormat="1" applyFont="1" applyFill="1" applyBorder="1" applyAlignment="1">
      <alignment horizontal="center" vertical="center"/>
    </xf>
    <xf numFmtId="169" fontId="92" fillId="41" borderId="0" xfId="34" applyFont="1" applyFill="1" applyBorder="1" applyAlignment="1">
      <alignment vertical="center"/>
    </xf>
    <xf numFmtId="169" fontId="3" fillId="23" borderId="0" xfId="34" applyFill="1" applyBorder="1" applyAlignment="1">
      <alignment vertical="center"/>
    </xf>
    <xf numFmtId="169" fontId="27" fillId="0" borderId="0" xfId="37" applyNumberFormat="1" applyFont="1" applyFill="1" applyAlignment="1" applyProtection="1">
      <alignment horizontal="left" vertical="center"/>
      <protection locked="0"/>
    </xf>
    <xf numFmtId="169" fontId="27" fillId="23" borderId="0" xfId="37" quotePrefix="1" applyNumberFormat="1" applyFont="1" applyFill="1" applyAlignment="1" applyProtection="1">
      <alignment horizontal="left" vertical="center"/>
      <protection locked="0"/>
    </xf>
    <xf numFmtId="169" fontId="3" fillId="28" borderId="0" xfId="34" applyFill="1" applyAlignment="1">
      <alignment vertical="center"/>
    </xf>
    <xf numFmtId="169" fontId="29" fillId="28" borderId="0" xfId="34" quotePrefix="1" applyFont="1" applyFill="1" applyAlignment="1">
      <alignment horizontal="center" vertical="center"/>
    </xf>
    <xf numFmtId="169" fontId="29" fillId="28" borderId="0" xfId="34" applyFont="1" applyFill="1" applyAlignment="1">
      <alignment horizontal="left" vertical="center"/>
    </xf>
    <xf numFmtId="169" fontId="22" fillId="28" borderId="0" xfId="34" applyFont="1" applyFill="1" applyAlignment="1">
      <alignment horizontal="left" vertical="center"/>
    </xf>
    <xf numFmtId="169" fontId="22" fillId="28" borderId="0" xfId="34" applyFont="1" applyFill="1" applyAlignment="1">
      <alignment vertical="center"/>
    </xf>
    <xf numFmtId="20" fontId="22" fillId="28" borderId="0" xfId="34" applyNumberFormat="1" applyFont="1" applyFill="1" applyAlignment="1">
      <alignment horizontal="center" vertical="center"/>
    </xf>
    <xf numFmtId="169" fontId="4" fillId="24" borderId="0" xfId="34" applyFont="1" applyFill="1" applyBorder="1" applyAlignment="1">
      <alignment vertical="center"/>
    </xf>
    <xf numFmtId="169" fontId="4" fillId="24" borderId="0" xfId="34" applyFont="1" applyFill="1" applyBorder="1" applyAlignment="1">
      <alignment horizontal="center" vertical="center"/>
    </xf>
    <xf numFmtId="20" fontId="4" fillId="24" borderId="0" xfId="34" applyNumberFormat="1" applyFont="1" applyFill="1" applyBorder="1" applyAlignment="1">
      <alignment horizontal="center" vertical="center"/>
    </xf>
    <xf numFmtId="164" fontId="3" fillId="24" borderId="26" xfId="39" applyFont="1" applyFill="1" applyBorder="1" applyAlignment="1">
      <alignment horizontal="left" vertical="center"/>
    </xf>
    <xf numFmtId="164" fontId="3" fillId="23" borderId="0" xfId="39" applyFont="1" applyFill="1" applyBorder="1" applyAlignment="1">
      <alignment horizontal="left" vertical="center"/>
    </xf>
    <xf numFmtId="164" fontId="20" fillId="23" borderId="0" xfId="39" applyFont="1" applyFill="1" applyBorder="1" applyAlignment="1">
      <alignment horizontal="center" vertical="center"/>
    </xf>
    <xf numFmtId="164" fontId="20" fillId="23" borderId="0" xfId="39" quotePrefix="1" applyFont="1" applyFill="1" applyBorder="1" applyAlignment="1">
      <alignment horizontal="center" vertical="center"/>
    </xf>
    <xf numFmtId="20" fontId="20" fillId="23" borderId="0" xfId="39" quotePrefix="1" applyNumberFormat="1" applyFont="1" applyFill="1" applyBorder="1" applyAlignment="1">
      <alignment horizontal="center" vertical="center"/>
    </xf>
    <xf numFmtId="169" fontId="5" fillId="25" borderId="0" xfId="34" applyFont="1" applyFill="1" applyBorder="1" applyAlignment="1">
      <alignment vertical="center"/>
    </xf>
    <xf numFmtId="169" fontId="27" fillId="25" borderId="0" xfId="39" applyNumberFormat="1" applyFont="1" applyFill="1" applyAlignment="1" applyProtection="1">
      <alignment horizontal="left" vertical="center"/>
      <protection locked="0"/>
    </xf>
    <xf numFmtId="164" fontId="23" fillId="25" borderId="0" xfId="39" applyFont="1" applyFill="1" applyAlignment="1" applyProtection="1">
      <alignment vertical="center"/>
      <protection locked="0"/>
    </xf>
    <xf numFmtId="164" fontId="27" fillId="25" borderId="0" xfId="39" applyNumberFormat="1" applyFont="1" applyFill="1" applyAlignment="1" applyProtection="1">
      <alignment horizontal="left" vertical="center"/>
      <protection locked="0"/>
    </xf>
    <xf numFmtId="164" fontId="23" fillId="25" borderId="0" xfId="39" applyNumberFormat="1" applyFont="1" applyFill="1" applyAlignment="1" applyProtection="1">
      <alignment vertical="center"/>
      <protection locked="0"/>
    </xf>
    <xf numFmtId="20" fontId="23" fillId="25" borderId="0" xfId="39" applyNumberFormat="1" applyFont="1" applyFill="1" applyAlignment="1" applyProtection="1">
      <alignment horizontal="center" vertical="center"/>
      <protection locked="0"/>
    </xf>
    <xf numFmtId="169" fontId="5" fillId="23" borderId="0" xfId="34" applyFont="1" applyFill="1" applyBorder="1" applyAlignment="1">
      <alignment vertical="center"/>
    </xf>
    <xf numFmtId="169" fontId="27" fillId="23" borderId="0" xfId="39" quotePrefix="1" applyNumberFormat="1" applyFont="1" applyFill="1" applyAlignment="1" applyProtection="1">
      <alignment horizontal="left" vertical="center"/>
      <protection locked="0"/>
    </xf>
    <xf numFmtId="164" fontId="23" fillId="23" borderId="0" xfId="39" applyFont="1" applyFill="1" applyAlignment="1" applyProtection="1">
      <alignment vertical="center"/>
      <protection locked="0"/>
    </xf>
    <xf numFmtId="164" fontId="27" fillId="23" borderId="0" xfId="39" applyNumberFormat="1" applyFont="1" applyFill="1" applyAlignment="1" applyProtection="1">
      <alignment horizontal="left" vertical="center"/>
      <protection locked="0"/>
    </xf>
    <xf numFmtId="164" fontId="23" fillId="23" borderId="0" xfId="39" applyNumberFormat="1" applyFont="1" applyFill="1" applyAlignment="1" applyProtection="1">
      <alignment vertical="center"/>
      <protection locked="0"/>
    </xf>
    <xf numFmtId="20" fontId="23" fillId="23" borderId="0" xfId="39" applyNumberFormat="1" applyFont="1" applyFill="1" applyAlignment="1" applyProtection="1">
      <alignment horizontal="center" vertical="center"/>
      <protection locked="0"/>
    </xf>
    <xf numFmtId="169" fontId="5" fillId="0" borderId="0" xfId="34" applyFont="1" applyFill="1" applyBorder="1" applyAlignment="1">
      <alignment vertical="center"/>
    </xf>
    <xf numFmtId="169" fontId="27" fillId="0" borderId="0" xfId="39" quotePrefix="1" applyNumberFormat="1" applyFont="1" applyFill="1" applyAlignment="1" applyProtection="1">
      <alignment horizontal="left" vertical="center"/>
      <protection locked="0"/>
    </xf>
    <xf numFmtId="164" fontId="23" fillId="0" borderId="0" xfId="39" applyFont="1" applyFill="1" applyAlignment="1" applyProtection="1">
      <alignment vertical="center"/>
      <protection locked="0"/>
    </xf>
    <xf numFmtId="164" fontId="23" fillId="0" borderId="0" xfId="39" applyNumberFormat="1" applyFont="1" applyFill="1" applyAlignment="1" applyProtection="1">
      <alignment horizontal="left" vertical="center"/>
      <protection locked="0"/>
    </xf>
    <xf numFmtId="164" fontId="27" fillId="0" borderId="0" xfId="39" applyNumberFormat="1" applyFont="1" applyFill="1" applyAlignment="1" applyProtection="1">
      <alignment horizontal="left" vertical="center"/>
      <protection locked="0"/>
    </xf>
    <xf numFmtId="164" fontId="23" fillId="0" borderId="0" xfId="39" applyNumberFormat="1" applyFont="1" applyFill="1" applyAlignment="1" applyProtection="1">
      <alignment vertical="center"/>
      <protection locked="0"/>
    </xf>
    <xf numFmtId="20" fontId="23" fillId="0" borderId="0" xfId="39" applyNumberFormat="1" applyFont="1" applyFill="1" applyAlignment="1" applyProtection="1">
      <alignment horizontal="center" vertical="center"/>
      <protection locked="0"/>
    </xf>
    <xf numFmtId="164" fontId="27" fillId="23" borderId="0" xfId="39" quotePrefix="1" applyNumberFormat="1" applyFont="1" applyFill="1" applyAlignment="1" applyProtection="1">
      <alignment horizontal="left" vertical="center"/>
      <protection locked="0"/>
    </xf>
    <xf numFmtId="164" fontId="23" fillId="23" borderId="0" xfId="39" applyNumberFormat="1" applyFont="1" applyFill="1" applyAlignment="1" applyProtection="1">
      <alignment horizontal="left" vertical="center"/>
      <protection locked="0"/>
    </xf>
    <xf numFmtId="164" fontId="23" fillId="0" borderId="0" xfId="39" quotePrefix="1" applyNumberFormat="1" applyFont="1" applyFill="1" applyAlignment="1" applyProtection="1">
      <alignment horizontal="left" vertical="center"/>
      <protection locked="0"/>
    </xf>
    <xf numFmtId="164" fontId="23" fillId="23" borderId="0" xfId="39" applyFont="1" applyFill="1" applyAlignment="1" applyProtection="1">
      <alignment horizontal="left" vertical="center"/>
      <protection locked="0"/>
    </xf>
    <xf numFmtId="164" fontId="23" fillId="0" borderId="0" xfId="39" applyFont="1" applyFill="1" applyAlignment="1" applyProtection="1">
      <alignment horizontal="left" vertical="center"/>
      <protection locked="0"/>
    </xf>
    <xf numFmtId="169" fontId="23" fillId="23" borderId="0" xfId="34" applyFont="1" applyFill="1" applyAlignment="1" applyProtection="1">
      <alignment vertical="center" wrapText="1"/>
      <protection locked="0"/>
    </xf>
    <xf numFmtId="169" fontId="4" fillId="36" borderId="0" xfId="34" applyFont="1" applyFill="1" applyBorder="1" applyAlignment="1">
      <alignment vertical="center"/>
    </xf>
    <xf numFmtId="164" fontId="4" fillId="36" borderId="0" xfId="34" applyNumberFormat="1" applyFont="1" applyFill="1" applyBorder="1" applyAlignment="1">
      <alignment vertical="center"/>
    </xf>
    <xf numFmtId="20" fontId="4" fillId="36" borderId="0" xfId="34" applyNumberFormat="1" applyFont="1" applyFill="1" applyBorder="1" applyAlignment="1">
      <alignment horizontal="center" vertical="center"/>
    </xf>
    <xf numFmtId="169" fontId="3" fillId="24" borderId="0" xfId="34" applyFill="1"/>
    <xf numFmtId="20" fontId="3" fillId="24" borderId="0" xfId="34" applyNumberFormat="1" applyFill="1" applyAlignment="1">
      <alignment horizontal="center"/>
    </xf>
    <xf numFmtId="169" fontId="27" fillId="23" borderId="0" xfId="38" applyNumberFormat="1" applyFont="1" applyFill="1" applyAlignment="1" applyProtection="1">
      <alignment horizontal="left" vertical="center"/>
      <protection locked="0"/>
    </xf>
    <xf numFmtId="164" fontId="27" fillId="23" borderId="0" xfId="38" applyNumberFormat="1" applyFont="1" applyFill="1" applyAlignment="1" applyProtection="1">
      <alignment horizontal="left" vertical="center"/>
      <protection locked="0"/>
    </xf>
    <xf numFmtId="164" fontId="23" fillId="23" borderId="0" xfId="38" applyNumberFormat="1" applyFont="1" applyFill="1" applyAlignment="1" applyProtection="1">
      <alignment vertical="center"/>
      <protection locked="0"/>
    </xf>
    <xf numFmtId="20" fontId="23" fillId="23" borderId="0" xfId="38" applyNumberFormat="1" applyFont="1" applyFill="1" applyAlignment="1" applyProtection="1">
      <alignment horizontal="center" vertical="center"/>
      <protection locked="0"/>
    </xf>
    <xf numFmtId="164" fontId="23" fillId="23" borderId="0" xfId="37" applyNumberFormat="1" applyFont="1" applyFill="1" applyBorder="1" applyAlignment="1" applyProtection="1">
      <alignment vertical="center"/>
      <protection locked="0"/>
    </xf>
    <xf numFmtId="169" fontId="23" fillId="23" borderId="0" xfId="34" applyFont="1" applyFill="1" applyBorder="1" applyAlignment="1" applyProtection="1">
      <alignment vertical="center" wrapText="1"/>
      <protection locked="0"/>
    </xf>
    <xf numFmtId="169" fontId="23" fillId="0" borderId="0" xfId="34" applyFont="1" applyFill="1" applyBorder="1" applyAlignment="1" applyProtection="1">
      <alignment vertical="center" wrapText="1"/>
      <protection locked="0"/>
    </xf>
    <xf numFmtId="164" fontId="23" fillId="0" borderId="0" xfId="37" applyNumberFormat="1" applyFont="1" applyFill="1" applyBorder="1" applyAlignment="1" applyProtection="1">
      <alignment horizontal="left" vertical="center"/>
      <protection locked="0"/>
    </xf>
    <xf numFmtId="20" fontId="23" fillId="23" borderId="0" xfId="37" applyNumberFormat="1" applyFont="1" applyFill="1" applyAlignment="1" applyProtection="1">
      <alignment horizontal="center" vertical="center"/>
      <protection locked="0"/>
    </xf>
    <xf numFmtId="20" fontId="23" fillId="0" borderId="0" xfId="37" applyNumberFormat="1" applyFont="1" applyFill="1" applyAlignment="1" applyProtection="1">
      <alignment horizontal="center" vertical="center"/>
      <protection locked="0"/>
    </xf>
    <xf numFmtId="164" fontId="23" fillId="0" borderId="0" xfId="37" applyNumberFormat="1" applyFont="1" applyFill="1" applyAlignment="1" applyProtection="1">
      <alignment vertical="center"/>
      <protection locked="0"/>
    </xf>
    <xf numFmtId="164" fontId="27" fillId="0" borderId="0" xfId="37" applyNumberFormat="1" applyFont="1" applyFill="1" applyAlignment="1" applyProtection="1">
      <alignment horizontal="left" vertical="center"/>
      <protection locked="0"/>
    </xf>
    <xf numFmtId="164" fontId="23" fillId="0" borderId="0" xfId="37" applyFont="1" applyFill="1" applyAlignment="1" applyProtection="1">
      <alignment vertical="center"/>
      <protection locked="0"/>
    </xf>
    <xf numFmtId="164" fontId="20" fillId="0" borderId="0" xfId="37" applyFont="1" applyFill="1" applyBorder="1" applyAlignment="1">
      <alignment horizontal="center" vertical="center"/>
    </xf>
    <xf numFmtId="20" fontId="20" fillId="41" borderId="0" xfId="37" applyNumberFormat="1" applyFont="1" applyFill="1" applyBorder="1" applyAlignment="1" applyProtection="1">
      <alignment horizontal="center" vertical="center" wrapText="1"/>
    </xf>
    <xf numFmtId="164" fontId="20" fillId="41" borderId="0" xfId="37" applyNumberFormat="1" applyFont="1" applyFill="1" applyBorder="1" applyAlignment="1" applyProtection="1">
      <alignment horizontal="center" vertical="center" wrapText="1"/>
    </xf>
    <xf numFmtId="20" fontId="22" fillId="40" borderId="0" xfId="34" applyNumberFormat="1" applyFont="1" applyFill="1" applyBorder="1" applyAlignment="1">
      <alignment horizontal="center" vertical="center"/>
    </xf>
    <xf numFmtId="169" fontId="22" fillId="40" borderId="0" xfId="34" applyFont="1" applyFill="1" applyBorder="1" applyAlignment="1">
      <alignment vertical="center"/>
    </xf>
    <xf numFmtId="169" fontId="22" fillId="40" borderId="0" xfId="34" applyFont="1" applyFill="1" applyBorder="1" applyAlignment="1">
      <alignment horizontal="left" vertical="center"/>
    </xf>
    <xf numFmtId="169" fontId="29" fillId="40" borderId="0" xfId="34" applyFont="1" applyFill="1" applyBorder="1" applyAlignment="1">
      <alignment horizontal="left" vertical="center"/>
    </xf>
    <xf numFmtId="169" fontId="29" fillId="28" borderId="0" xfId="34" applyFont="1" applyFill="1" applyAlignment="1">
      <alignment horizontal="center" vertical="center"/>
    </xf>
    <xf numFmtId="169" fontId="3" fillId="23" borderId="0" xfId="34" applyFill="1"/>
    <xf numFmtId="164" fontId="23" fillId="23" borderId="0" xfId="37" applyNumberFormat="1" applyFont="1" applyFill="1" applyAlignment="1" applyProtection="1">
      <alignment horizontal="left" vertical="center"/>
      <protection locked="0"/>
    </xf>
    <xf numFmtId="164" fontId="23" fillId="23" borderId="0" xfId="37" applyNumberFormat="1" applyFont="1" applyFill="1" applyAlignment="1" applyProtection="1">
      <alignment vertical="center"/>
      <protection locked="0"/>
    </xf>
    <xf numFmtId="164" fontId="23" fillId="23" borderId="0" xfId="37" applyFont="1" applyFill="1" applyAlignment="1" applyProtection="1">
      <alignment vertical="center"/>
      <protection locked="0"/>
    </xf>
    <xf numFmtId="164" fontId="27" fillId="23" borderId="0" xfId="37" applyNumberFormat="1" applyFont="1" applyFill="1" applyAlignment="1" applyProtection="1">
      <alignment horizontal="left" vertical="center"/>
      <protection locked="0"/>
    </xf>
    <xf numFmtId="169" fontId="5" fillId="23" borderId="0" xfId="34" applyFont="1" applyFill="1" applyBorder="1" applyAlignment="1">
      <alignment vertical="center"/>
    </xf>
    <xf numFmtId="169" fontId="5" fillId="0" borderId="0" xfId="34" applyFont="1" applyFill="1" applyBorder="1" applyAlignment="1">
      <alignment vertical="center"/>
    </xf>
    <xf numFmtId="169" fontId="89" fillId="74" borderId="0" xfId="0" applyFont="1" applyFill="1" applyBorder="1" applyAlignment="1">
      <alignment vertical="center"/>
    </xf>
    <xf numFmtId="169" fontId="4" fillId="74" borderId="0" xfId="0" applyFont="1" applyFill="1" applyBorder="1" applyAlignment="1">
      <alignment horizontal="center" vertical="center"/>
    </xf>
    <xf numFmtId="169" fontId="144" fillId="75" borderId="0" xfId="0" applyFont="1" applyFill="1" applyBorder="1" applyAlignment="1">
      <alignment vertical="center"/>
    </xf>
    <xf numFmtId="169" fontId="23" fillId="75" borderId="0" xfId="0" applyFont="1" applyFill="1" applyBorder="1" applyAlignment="1">
      <alignment vertical="center"/>
    </xf>
    <xf numFmtId="164" fontId="27" fillId="75" borderId="0" xfId="37" applyNumberFormat="1" applyFont="1" applyFill="1" applyBorder="1" applyAlignment="1" applyProtection="1">
      <alignment horizontal="left" vertical="center"/>
    </xf>
    <xf numFmtId="169" fontId="4" fillId="74" borderId="0" xfId="0" applyFont="1" applyFill="1" applyBorder="1" applyAlignment="1">
      <alignment vertical="center"/>
    </xf>
    <xf numFmtId="169" fontId="16" fillId="28" borderId="0" xfId="34" applyFont="1" applyFill="1"/>
    <xf numFmtId="169" fontId="29" fillId="28" borderId="0" xfId="34" applyFont="1" applyFill="1" applyAlignment="1">
      <alignment horizontal="center" wrapText="1"/>
    </xf>
    <xf numFmtId="164" fontId="29" fillId="28" borderId="0" xfId="34" applyNumberFormat="1" applyFont="1" applyFill="1" applyAlignment="1">
      <alignment horizontal="left"/>
    </xf>
    <xf numFmtId="169" fontId="29" fillId="28" borderId="0" xfId="34" applyFont="1" applyFill="1" applyAlignment="1">
      <alignment horizontal="left" wrapText="1"/>
    </xf>
    <xf numFmtId="169" fontId="29" fillId="28" borderId="0" xfId="34" applyFont="1" applyFill="1" applyAlignment="1">
      <alignment wrapText="1"/>
    </xf>
    <xf numFmtId="169" fontId="25" fillId="28" borderId="0" xfId="34" applyFont="1" applyFill="1" applyAlignment="1">
      <alignment horizontal="center"/>
    </xf>
    <xf numFmtId="169" fontId="29" fillId="28" borderId="0" xfId="34" applyFont="1" applyFill="1" applyAlignment="1">
      <alignment horizontal="left"/>
    </xf>
    <xf numFmtId="169" fontId="10" fillId="28" borderId="0" xfId="34" applyFont="1" applyFill="1"/>
    <xf numFmtId="169" fontId="29" fillId="24" borderId="0" xfId="34" applyFont="1" applyFill="1" applyBorder="1" applyAlignment="1">
      <alignment vertical="center"/>
    </xf>
    <xf numFmtId="169" fontId="29" fillId="24" borderId="0" xfId="34" applyFont="1" applyFill="1" applyAlignment="1">
      <alignment wrapText="1"/>
    </xf>
    <xf numFmtId="169" fontId="29" fillId="24" borderId="0" xfId="34" applyFont="1" applyFill="1" applyAlignment="1">
      <alignment horizontal="left"/>
    </xf>
    <xf numFmtId="169" fontId="29" fillId="24" borderId="0" xfId="34" applyFont="1" applyFill="1" applyAlignment="1">
      <alignment horizontal="left" wrapText="1"/>
    </xf>
    <xf numFmtId="164" fontId="3" fillId="24" borderId="26" xfId="40" applyFont="1" applyFill="1" applyBorder="1" applyAlignment="1">
      <alignment horizontal="left" vertical="center"/>
    </xf>
    <xf numFmtId="164" fontId="3" fillId="23" borderId="0" xfId="40" applyFont="1" applyFill="1" applyBorder="1" applyAlignment="1">
      <alignment vertical="center"/>
    </xf>
    <xf numFmtId="164" fontId="3" fillId="23" borderId="0" xfId="40" applyFont="1" applyFill="1" applyBorder="1" applyAlignment="1">
      <alignment horizontal="left" vertical="center"/>
    </xf>
    <xf numFmtId="164" fontId="3" fillId="23" borderId="0" xfId="40" applyFont="1" applyFill="1" applyBorder="1" applyAlignment="1">
      <alignment vertical="center" wrapText="1"/>
    </xf>
    <xf numFmtId="164" fontId="23" fillId="23" borderId="0" xfId="40" applyFont="1" applyFill="1" applyBorder="1" applyAlignment="1">
      <alignment horizontal="center" vertical="center"/>
    </xf>
    <xf numFmtId="18" fontId="3" fillId="23" borderId="0" xfId="40" applyNumberFormat="1" applyFont="1" applyFill="1" applyBorder="1" applyAlignment="1">
      <alignment vertical="center"/>
    </xf>
    <xf numFmtId="169" fontId="89" fillId="25" borderId="0" xfId="34" applyFont="1" applyFill="1" applyBorder="1" applyAlignment="1">
      <alignment vertical="center"/>
    </xf>
    <xf numFmtId="169" fontId="23" fillId="25" borderId="0" xfId="34" applyFont="1" applyFill="1" applyAlignment="1">
      <alignment wrapText="1"/>
    </xf>
    <xf numFmtId="169" fontId="23" fillId="25" borderId="0" xfId="34" applyFont="1" applyFill="1" applyAlignment="1">
      <alignment horizontal="left" wrapText="1"/>
    </xf>
    <xf numFmtId="169" fontId="23" fillId="25" borderId="0" xfId="34" applyFont="1" applyFill="1" applyBorder="1" applyAlignment="1">
      <alignment horizontal="center" vertical="center"/>
    </xf>
    <xf numFmtId="165" fontId="23" fillId="25" borderId="0" xfId="40" applyNumberFormat="1" applyFont="1" applyFill="1" applyAlignment="1" applyProtection="1">
      <alignment vertical="center"/>
    </xf>
    <xf numFmtId="169" fontId="89" fillId="23" borderId="0" xfId="34" applyFont="1" applyFill="1" applyBorder="1" applyAlignment="1">
      <alignment vertical="center"/>
    </xf>
    <xf numFmtId="169" fontId="3" fillId="23" borderId="0" xfId="34" applyFont="1" applyFill="1" applyAlignment="1">
      <alignment wrapText="1"/>
    </xf>
    <xf numFmtId="169" fontId="23" fillId="23" borderId="0" xfId="34" applyFont="1" applyFill="1" applyAlignment="1">
      <alignment horizontal="left" wrapText="1"/>
    </xf>
    <xf numFmtId="169" fontId="23" fillId="23" borderId="0" xfId="34" applyFont="1" applyFill="1" applyAlignment="1">
      <alignment wrapText="1"/>
    </xf>
    <xf numFmtId="169" fontId="23" fillId="23" borderId="0" xfId="34" applyFont="1" applyFill="1" applyBorder="1" applyAlignment="1">
      <alignment horizontal="center" vertical="center"/>
    </xf>
    <xf numFmtId="165" fontId="23" fillId="23" borderId="0" xfId="40" applyNumberFormat="1" applyFont="1" applyFill="1" applyAlignment="1" applyProtection="1">
      <alignment vertical="center"/>
    </xf>
    <xf numFmtId="169" fontId="3" fillId="25" borderId="0" xfId="34" applyFont="1" applyFill="1" applyAlignment="1">
      <alignment wrapText="1"/>
    </xf>
    <xf numFmtId="169" fontId="27" fillId="25" borderId="0" xfId="34" applyFont="1" applyFill="1" applyBorder="1" applyAlignment="1">
      <alignment vertical="center"/>
    </xf>
    <xf numFmtId="169" fontId="23" fillId="25" borderId="0" xfId="34" applyFont="1" applyFill="1"/>
    <xf numFmtId="169" fontId="27" fillId="25" borderId="0" xfId="34" applyFont="1" applyFill="1" applyBorder="1" applyAlignment="1">
      <alignment horizontal="center" vertical="center"/>
    </xf>
    <xf numFmtId="169" fontId="27" fillId="23" borderId="0" xfId="34" applyFont="1" applyFill="1" applyBorder="1" applyAlignment="1">
      <alignment vertical="center"/>
    </xf>
    <xf numFmtId="169" fontId="27" fillId="23" borderId="0" xfId="34" applyFont="1" applyFill="1" applyBorder="1" applyAlignment="1">
      <alignment horizontal="center" vertical="center"/>
    </xf>
    <xf numFmtId="165" fontId="27" fillId="25" borderId="0" xfId="40" applyNumberFormat="1" applyFont="1" applyFill="1" applyAlignment="1" applyProtection="1">
      <alignment vertical="center"/>
    </xf>
    <xf numFmtId="169" fontId="88" fillId="23" borderId="0" xfId="34" applyFont="1" applyFill="1" applyBorder="1" applyAlignment="1">
      <alignment vertical="center"/>
    </xf>
    <xf numFmtId="169" fontId="27" fillId="23" borderId="0" xfId="34" applyFont="1" applyFill="1" applyAlignment="1">
      <alignment vertical="center"/>
    </xf>
    <xf numFmtId="164" fontId="27" fillId="23" borderId="0" xfId="40" applyNumberFormat="1" applyFont="1" applyFill="1" applyAlignment="1" applyProtection="1">
      <alignment horizontal="left" vertical="center"/>
    </xf>
    <xf numFmtId="164" fontId="27" fillId="23" borderId="0" xfId="40" applyFont="1" applyFill="1" applyAlignment="1">
      <alignment horizontal="left" vertical="center"/>
    </xf>
    <xf numFmtId="164" fontId="27" fillId="23" borderId="0" xfId="40" applyFont="1" applyFill="1" applyAlignment="1">
      <alignment vertical="center"/>
    </xf>
    <xf numFmtId="165" fontId="27" fillId="23" borderId="0" xfId="40" applyNumberFormat="1" applyFont="1" applyFill="1" applyAlignment="1" applyProtection="1">
      <alignment vertical="center"/>
    </xf>
    <xf numFmtId="169" fontId="88" fillId="25" borderId="0" xfId="34" applyFont="1" applyFill="1" applyBorder="1" applyAlignment="1">
      <alignment vertical="center"/>
    </xf>
    <xf numFmtId="169" fontId="27" fillId="25" borderId="0" xfId="34" applyFont="1" applyFill="1" applyAlignment="1">
      <alignment vertical="center"/>
    </xf>
    <xf numFmtId="164" fontId="27" fillId="25" borderId="0" xfId="40" applyNumberFormat="1" applyFont="1" applyFill="1" applyAlignment="1" applyProtection="1">
      <alignment horizontal="left" vertical="center"/>
    </xf>
    <xf numFmtId="164" fontId="27" fillId="25" borderId="0" xfId="40" applyFont="1" applyFill="1" applyAlignment="1">
      <alignment horizontal="left" vertical="center"/>
    </xf>
    <xf numFmtId="164" fontId="27" fillId="25" borderId="0" xfId="40" applyFont="1" applyFill="1" applyAlignment="1">
      <alignment vertical="center"/>
    </xf>
    <xf numFmtId="169" fontId="88" fillId="38" borderId="0" xfId="34" applyFont="1" applyFill="1" applyBorder="1" applyAlignment="1">
      <alignment vertical="center"/>
    </xf>
    <xf numFmtId="164" fontId="3" fillId="38" borderId="0" xfId="40" applyFont="1" applyFill="1" applyBorder="1" applyAlignment="1">
      <alignment vertical="center"/>
    </xf>
    <xf numFmtId="164" fontId="23" fillId="38" borderId="0" xfId="40" applyFont="1" applyFill="1" applyBorder="1" applyAlignment="1">
      <alignment vertical="center"/>
    </xf>
    <xf numFmtId="170" fontId="88" fillId="38" borderId="0" xfId="34" applyNumberFormat="1" applyFont="1" applyFill="1" applyBorder="1" applyAlignment="1">
      <alignment horizontal="center" vertical="center"/>
    </xf>
    <xf numFmtId="164" fontId="16" fillId="23" borderId="0" xfId="40" applyFont="1" applyFill="1" applyBorder="1" applyAlignment="1">
      <alignment vertical="center"/>
    </xf>
    <xf numFmtId="164" fontId="16" fillId="23" borderId="0" xfId="40" applyFont="1" applyFill="1" applyBorder="1" applyAlignment="1">
      <alignment horizontal="left" vertical="center"/>
    </xf>
    <xf numFmtId="164" fontId="27" fillId="23" borderId="0" xfId="40" applyFont="1" applyFill="1" applyBorder="1" applyAlignment="1">
      <alignment vertical="center"/>
    </xf>
    <xf numFmtId="164" fontId="27" fillId="23" borderId="0" xfId="40" applyFont="1" applyFill="1" applyBorder="1" applyAlignment="1">
      <alignment horizontal="center" vertical="center"/>
    </xf>
    <xf numFmtId="18" fontId="16" fillId="23" borderId="0" xfId="40" applyNumberFormat="1" applyFont="1" applyFill="1" applyBorder="1" applyAlignment="1">
      <alignment vertical="center"/>
    </xf>
    <xf numFmtId="164" fontId="16" fillId="25" borderId="0" xfId="40" applyFont="1" applyFill="1" applyBorder="1" applyAlignment="1">
      <alignment vertical="center"/>
    </xf>
    <xf numFmtId="164" fontId="16" fillId="25" borderId="0" xfId="40" applyFont="1" applyFill="1" applyBorder="1" applyAlignment="1">
      <alignment horizontal="left" vertical="center"/>
    </xf>
    <xf numFmtId="164" fontId="27" fillId="25" borderId="0" xfId="40" applyFont="1" applyFill="1" applyBorder="1" applyAlignment="1">
      <alignment vertical="center"/>
    </xf>
    <xf numFmtId="164" fontId="27" fillId="25" borderId="0" xfId="40" applyFont="1" applyFill="1" applyBorder="1" applyAlignment="1">
      <alignment horizontal="center" vertical="center"/>
    </xf>
    <xf numFmtId="18" fontId="16" fillId="25" borderId="0" xfId="40" applyNumberFormat="1" applyFont="1" applyFill="1" applyBorder="1" applyAlignment="1">
      <alignment vertical="center"/>
    </xf>
    <xf numFmtId="169" fontId="5" fillId="39" borderId="0" xfId="34" applyFont="1" applyFill="1" applyBorder="1" applyAlignment="1">
      <alignment vertical="center"/>
    </xf>
    <xf numFmtId="164" fontId="27" fillId="39" borderId="0" xfId="40" applyNumberFormat="1" applyFont="1" applyFill="1" applyBorder="1" applyAlignment="1" applyProtection="1">
      <alignment horizontal="left" vertical="center"/>
    </xf>
    <xf numFmtId="164" fontId="27" fillId="39" borderId="0" xfId="40" applyNumberFormat="1" applyFont="1" applyFill="1" applyBorder="1" applyAlignment="1" applyProtection="1">
      <alignment horizontal="left" vertical="center"/>
      <protection locked="0"/>
    </xf>
    <xf numFmtId="170" fontId="23" fillId="39" borderId="0" xfId="40" applyNumberFormat="1" applyFont="1" applyFill="1" applyBorder="1" applyAlignment="1" applyProtection="1">
      <alignment horizontal="center" vertical="center"/>
      <protection locked="0"/>
    </xf>
    <xf numFmtId="169" fontId="5" fillId="25" borderId="0" xfId="34" applyFont="1" applyFill="1" applyBorder="1" applyAlignment="1">
      <alignment vertical="center"/>
    </xf>
    <xf numFmtId="164" fontId="27" fillId="25" borderId="0" xfId="40" applyNumberFormat="1" applyFont="1" applyFill="1" applyBorder="1" applyAlignment="1" applyProtection="1">
      <alignment horizontal="left" vertical="center"/>
    </xf>
    <xf numFmtId="49" fontId="27" fillId="25" borderId="0" xfId="40" applyNumberFormat="1" applyFont="1" applyFill="1" applyBorder="1" applyAlignment="1" applyProtection="1">
      <alignment horizontal="left" vertical="center"/>
    </xf>
    <xf numFmtId="164" fontId="27" fillId="25" borderId="0" xfId="40" applyNumberFormat="1" applyFont="1" applyFill="1" applyBorder="1" applyAlignment="1" applyProtection="1">
      <alignment horizontal="left" vertical="center"/>
      <protection locked="0"/>
    </xf>
    <xf numFmtId="170" fontId="23" fillId="25" borderId="0" xfId="40" applyNumberFormat="1" applyFont="1" applyFill="1" applyBorder="1" applyAlignment="1" applyProtection="1">
      <alignment horizontal="center" vertical="center"/>
      <protection locked="0"/>
    </xf>
    <xf numFmtId="169" fontId="5" fillId="23" borderId="0" xfId="34" applyFont="1" applyFill="1" applyBorder="1" applyAlignment="1">
      <alignment vertical="center"/>
    </xf>
    <xf numFmtId="164" fontId="27" fillId="23" borderId="0" xfId="40" applyNumberFormat="1" applyFont="1" applyFill="1" applyBorder="1" applyAlignment="1" applyProtection="1">
      <alignment horizontal="left" vertical="center"/>
    </xf>
    <xf numFmtId="49" fontId="27" fillId="23" borderId="0" xfId="40" applyNumberFormat="1" applyFont="1" applyFill="1" applyBorder="1" applyAlignment="1" applyProtection="1">
      <alignment horizontal="left" vertical="center"/>
    </xf>
    <xf numFmtId="164" fontId="27" fillId="23" borderId="0" xfId="40" applyNumberFormat="1" applyFont="1" applyFill="1" applyBorder="1" applyAlignment="1" applyProtection="1">
      <alignment horizontal="left" vertical="center"/>
      <protection locked="0"/>
    </xf>
    <xf numFmtId="170" fontId="23" fillId="23" borderId="0" xfId="40" applyNumberFormat="1" applyFont="1" applyFill="1" applyBorder="1" applyAlignment="1" applyProtection="1">
      <alignment horizontal="center" vertical="center"/>
      <protection locked="0"/>
    </xf>
    <xf numFmtId="169" fontId="91" fillId="33" borderId="0" xfId="42" applyNumberFormat="1" applyFont="1" applyFill="1" applyBorder="1" applyAlignment="1">
      <alignment horizontal="center" vertical="center"/>
    </xf>
    <xf numFmtId="164" fontId="27" fillId="33" borderId="0" xfId="40" applyNumberFormat="1" applyFont="1" applyFill="1" applyBorder="1" applyAlignment="1" applyProtection="1">
      <alignment horizontal="left" vertical="center"/>
    </xf>
    <xf numFmtId="164" fontId="23" fillId="33" borderId="0" xfId="40" applyFont="1" applyFill="1" applyBorder="1" applyAlignment="1">
      <alignment vertical="center"/>
    </xf>
    <xf numFmtId="164" fontId="91" fillId="33" borderId="0" xfId="42" applyFont="1" applyFill="1" applyBorder="1" applyAlignment="1">
      <alignment horizontal="center" vertical="center"/>
    </xf>
    <xf numFmtId="170" fontId="91" fillId="33" borderId="0" xfId="42" applyNumberFormat="1" applyFont="1" applyFill="1" applyBorder="1" applyAlignment="1">
      <alignment horizontal="center" vertical="center"/>
    </xf>
    <xf numFmtId="169" fontId="27" fillId="23" borderId="0" xfId="42" applyNumberFormat="1" applyFont="1" applyFill="1" applyBorder="1" applyAlignment="1" applyProtection="1">
      <alignment horizontal="left" vertical="center"/>
    </xf>
    <xf numFmtId="164" fontId="23" fillId="23" borderId="0" xfId="40" applyFont="1" applyFill="1" applyBorder="1" applyAlignment="1">
      <alignment vertical="center"/>
    </xf>
    <xf numFmtId="164" fontId="27" fillId="23" borderId="0" xfId="42" applyFont="1" applyFill="1" applyBorder="1" applyAlignment="1">
      <alignment horizontal="left" vertical="center"/>
    </xf>
    <xf numFmtId="170" fontId="27" fillId="23" borderId="0" xfId="42" applyNumberFormat="1" applyFont="1" applyFill="1" applyBorder="1" applyAlignment="1" applyProtection="1">
      <alignment horizontal="center" vertical="center"/>
    </xf>
    <xf numFmtId="169" fontId="27" fillId="33" borderId="0" xfId="42" applyNumberFormat="1" applyFont="1" applyFill="1" applyBorder="1" applyAlignment="1" applyProtection="1">
      <alignment horizontal="left" vertical="center"/>
    </xf>
    <xf numFmtId="164" fontId="3" fillId="33" borderId="0" xfId="40" applyFont="1" applyFill="1" applyBorder="1" applyAlignment="1">
      <alignment vertical="center"/>
    </xf>
    <xf numFmtId="164" fontId="91" fillId="33" borderId="0" xfId="42" applyFont="1" applyFill="1" applyBorder="1" applyAlignment="1">
      <alignment horizontal="left" vertical="center"/>
    </xf>
    <xf numFmtId="169" fontId="23" fillId="0" borderId="0" xfId="37" applyNumberFormat="1" applyFont="1" applyFill="1" applyBorder="1" applyAlignment="1" applyProtection="1">
      <alignment horizontal="left" vertical="center"/>
      <protection locked="0"/>
    </xf>
    <xf numFmtId="169" fontId="5" fillId="25" borderId="0" xfId="34" applyFont="1" applyFill="1" applyBorder="1" applyAlignment="1">
      <alignment vertical="center"/>
    </xf>
    <xf numFmtId="20" fontId="23" fillId="25" borderId="0" xfId="37" applyNumberFormat="1" applyFont="1" applyFill="1" applyAlignment="1" applyProtection="1">
      <alignment horizontal="center" vertical="center"/>
      <protection locked="0"/>
    </xf>
    <xf numFmtId="169" fontId="3" fillId="25" borderId="0" xfId="34" applyFill="1"/>
    <xf numFmtId="169" fontId="23" fillId="23" borderId="0" xfId="37" applyNumberFormat="1" applyFont="1" applyFill="1" applyBorder="1" applyAlignment="1" applyProtection="1">
      <alignment horizontal="left" vertical="center"/>
      <protection locked="0"/>
    </xf>
    <xf numFmtId="164" fontId="23" fillId="23" borderId="0" xfId="37" applyNumberFormat="1" applyFont="1" applyFill="1" applyBorder="1" applyAlignment="1" applyProtection="1">
      <alignment horizontal="left" vertical="center"/>
      <protection locked="0"/>
    </xf>
    <xf numFmtId="169" fontId="23" fillId="0" borderId="0" xfId="37" applyNumberFormat="1" applyFont="1" applyFill="1" applyAlignment="1" applyProtection="1">
      <alignment horizontal="left" vertical="center"/>
      <protection locked="0"/>
    </xf>
    <xf numFmtId="169" fontId="27" fillId="24" borderId="0" xfId="41" applyNumberFormat="1" applyFont="1" applyFill="1" applyBorder="1" applyAlignment="1" applyProtection="1">
      <alignment horizontal="left" vertical="center"/>
    </xf>
    <xf numFmtId="164" fontId="27" fillId="0" borderId="0" xfId="37" quotePrefix="1" applyFont="1" applyFill="1" applyBorder="1" applyAlignment="1">
      <alignment horizontal="left" vertical="center"/>
    </xf>
    <xf numFmtId="164" fontId="20" fillId="38" borderId="0" xfId="37" applyFont="1" applyFill="1" applyBorder="1" applyAlignment="1">
      <alignment horizontal="center" vertical="center"/>
    </xf>
    <xf numFmtId="164" fontId="27" fillId="38" borderId="0" xfId="37" quotePrefix="1" applyFont="1" applyFill="1" applyBorder="1" applyAlignment="1">
      <alignment horizontal="left" vertical="center"/>
    </xf>
    <xf numFmtId="169" fontId="23" fillId="38" borderId="0" xfId="34" applyFont="1" applyFill="1" applyAlignment="1" applyProtection="1">
      <alignment vertical="center" wrapText="1"/>
      <protection locked="0"/>
    </xf>
    <xf numFmtId="20" fontId="23" fillId="38" borderId="0" xfId="37" applyNumberFormat="1" applyFont="1" applyFill="1" applyAlignment="1" applyProtection="1">
      <alignment horizontal="center" vertical="center"/>
      <protection locked="0"/>
    </xf>
    <xf numFmtId="169" fontId="23" fillId="25" borderId="0" xfId="34" applyFont="1" applyFill="1" applyBorder="1" applyAlignment="1" applyProtection="1">
      <alignment vertical="center" wrapText="1"/>
      <protection locked="0"/>
    </xf>
    <xf numFmtId="164" fontId="23" fillId="75" borderId="0" xfId="37" applyFont="1" applyFill="1" applyBorder="1" applyAlignment="1">
      <alignment vertical="center"/>
    </xf>
    <xf numFmtId="164" fontId="27" fillId="75" borderId="0" xfId="37" applyNumberFormat="1" applyFont="1" applyFill="1" applyBorder="1" applyAlignment="1" applyProtection="1">
      <alignment horizontal="center" vertical="center"/>
    </xf>
    <xf numFmtId="164" fontId="23" fillId="75" borderId="0" xfId="37" applyNumberFormat="1" applyFont="1" applyFill="1" applyBorder="1" applyAlignment="1" applyProtection="1">
      <alignment vertical="center"/>
    </xf>
    <xf numFmtId="165" fontId="23" fillId="75" borderId="0" xfId="37" applyNumberFormat="1" applyFont="1" applyFill="1" applyBorder="1" applyAlignment="1" applyProtection="1">
      <alignment vertical="center"/>
    </xf>
    <xf numFmtId="164" fontId="145" fillId="76" borderId="0" xfId="37" applyFont="1" applyFill="1" applyBorder="1" applyAlignment="1">
      <alignment vertical="center"/>
    </xf>
    <xf numFmtId="169" fontId="23" fillId="76" borderId="0" xfId="0" applyFont="1" applyFill="1" applyBorder="1" applyAlignment="1">
      <alignment vertical="center"/>
    </xf>
    <xf numFmtId="164" fontId="27" fillId="76" borderId="0" xfId="37" applyNumberFormat="1" applyFont="1" applyFill="1" applyBorder="1" applyAlignment="1" applyProtection="1">
      <alignment horizontal="left" vertical="center"/>
    </xf>
    <xf numFmtId="164" fontId="23" fillId="76" borderId="0" xfId="37" applyFont="1" applyFill="1" applyBorder="1" applyAlignment="1">
      <alignment vertical="center"/>
    </xf>
    <xf numFmtId="164" fontId="27" fillId="76" borderId="0" xfId="37" applyNumberFormat="1" applyFont="1" applyFill="1" applyBorder="1" applyAlignment="1" applyProtection="1">
      <alignment horizontal="center" vertical="center"/>
    </xf>
    <xf numFmtId="164" fontId="23" fillId="76" borderId="0" xfId="37" applyNumberFormat="1" applyFont="1" applyFill="1" applyBorder="1" applyAlignment="1" applyProtection="1">
      <alignment vertical="center"/>
    </xf>
    <xf numFmtId="165" fontId="23" fillId="76" borderId="0" xfId="37" applyNumberFormat="1" applyFont="1" applyFill="1" applyBorder="1" applyAlignment="1" applyProtection="1">
      <alignment vertical="center"/>
    </xf>
    <xf numFmtId="169" fontId="89" fillId="76" borderId="0" xfId="0" applyFont="1" applyFill="1" applyBorder="1" applyAlignment="1">
      <alignment vertical="center"/>
    </xf>
    <xf numFmtId="164" fontId="23" fillId="76" borderId="0" xfId="37" applyFont="1" applyFill="1" applyBorder="1" applyAlignment="1">
      <alignment horizontal="left" vertical="center"/>
    </xf>
    <xf numFmtId="169" fontId="89" fillId="75" borderId="0" xfId="0" applyFont="1" applyFill="1" applyBorder="1" applyAlignment="1">
      <alignment vertical="center"/>
    </xf>
    <xf numFmtId="169" fontId="23" fillId="75" borderId="0" xfId="0" applyFont="1" applyFill="1" applyBorder="1" applyAlignment="1">
      <alignment horizontal="left" vertical="center"/>
    </xf>
    <xf numFmtId="169" fontId="23" fillId="75" borderId="0" xfId="0" applyFont="1" applyFill="1" applyBorder="1" applyAlignment="1">
      <alignment horizontal="center" vertical="center"/>
    </xf>
    <xf numFmtId="169" fontId="4" fillId="76" borderId="0" xfId="0" applyFont="1" applyFill="1" applyBorder="1" applyAlignment="1">
      <alignment vertical="center"/>
    </xf>
    <xf numFmtId="164" fontId="20" fillId="75" borderId="0" xfId="37" applyFont="1" applyFill="1" applyBorder="1" applyAlignment="1">
      <alignment vertical="center"/>
    </xf>
    <xf numFmtId="169" fontId="4" fillId="77" borderId="0" xfId="0" applyFont="1" applyFill="1" applyBorder="1" applyAlignment="1">
      <alignment vertical="center"/>
    </xf>
    <xf numFmtId="169" fontId="23" fillId="77" borderId="0" xfId="0" applyFont="1" applyFill="1" applyBorder="1" applyAlignment="1">
      <alignment vertical="center"/>
    </xf>
    <xf numFmtId="164" fontId="23" fillId="77" borderId="0" xfId="37" applyFont="1" applyFill="1" applyBorder="1" applyAlignment="1">
      <alignment horizontal="left" vertical="center"/>
    </xf>
    <xf numFmtId="164" fontId="23" fillId="77" borderId="0" xfId="37" applyFont="1" applyFill="1" applyBorder="1" applyAlignment="1">
      <alignment vertical="center"/>
    </xf>
    <xf numFmtId="164" fontId="27" fillId="77" borderId="0" xfId="37" applyNumberFormat="1" applyFont="1" applyFill="1" applyBorder="1" applyAlignment="1" applyProtection="1">
      <alignment horizontal="center" vertical="center"/>
    </xf>
    <xf numFmtId="164" fontId="27" fillId="77" borderId="0" xfId="37" applyNumberFormat="1" applyFont="1" applyFill="1" applyBorder="1" applyAlignment="1" applyProtection="1">
      <alignment horizontal="left" vertical="center"/>
    </xf>
    <xf numFmtId="164" fontId="23" fillId="77" borderId="0" xfId="37" applyNumberFormat="1" applyFont="1" applyFill="1" applyBorder="1" applyAlignment="1" applyProtection="1">
      <alignment vertical="center"/>
    </xf>
    <xf numFmtId="165" fontId="23" fillId="77" borderId="0" xfId="37" applyNumberFormat="1" applyFont="1" applyFill="1" applyBorder="1" applyAlignment="1" applyProtection="1">
      <alignment vertical="center"/>
    </xf>
    <xf numFmtId="169" fontId="89" fillId="76" borderId="0" xfId="0" applyFont="1" applyFill="1" applyBorder="1" applyAlignment="1">
      <alignment horizontal="left"/>
    </xf>
    <xf numFmtId="169" fontId="23" fillId="76" borderId="0" xfId="0" applyFont="1" applyFill="1" applyBorder="1"/>
    <xf numFmtId="169" fontId="23" fillId="76" borderId="0" xfId="0" applyFont="1" applyFill="1" applyBorder="1" applyAlignment="1">
      <alignment horizontal="left"/>
    </xf>
    <xf numFmtId="169" fontId="23" fillId="76" borderId="0" xfId="0" applyFont="1" applyFill="1" applyBorder="1" applyAlignment="1">
      <alignment horizontal="center"/>
    </xf>
    <xf numFmtId="169" fontId="89" fillId="75" borderId="0" xfId="0" applyFont="1" applyFill="1" applyBorder="1" applyAlignment="1">
      <alignment horizontal="left"/>
    </xf>
    <xf numFmtId="169" fontId="89" fillId="74" borderId="0" xfId="0" applyFont="1" applyFill="1" applyBorder="1" applyAlignment="1">
      <alignment horizontal="left"/>
    </xf>
    <xf numFmtId="169" fontId="89" fillId="70" borderId="0" xfId="0" applyFont="1" applyFill="1" applyBorder="1" applyAlignment="1">
      <alignment horizontal="left"/>
    </xf>
    <xf numFmtId="169" fontId="23" fillId="70" borderId="0" xfId="0" applyFont="1" applyFill="1" applyBorder="1"/>
    <xf numFmtId="169" fontId="23" fillId="70" borderId="0" xfId="0" applyFont="1" applyFill="1" applyBorder="1" applyAlignment="1">
      <alignment horizontal="left"/>
    </xf>
    <xf numFmtId="169" fontId="23" fillId="70" borderId="0" xfId="0" applyFont="1" applyFill="1" applyBorder="1" applyAlignment="1">
      <alignment horizontal="center"/>
    </xf>
    <xf numFmtId="165" fontId="23" fillId="70" borderId="0" xfId="37" applyNumberFormat="1" applyFont="1" applyFill="1" applyBorder="1" applyAlignment="1" applyProtection="1">
      <alignment vertical="center"/>
    </xf>
    <xf numFmtId="169" fontId="23" fillId="75" borderId="0" xfId="0" applyFont="1" applyFill="1" applyBorder="1"/>
    <xf numFmtId="169" fontId="23" fillId="75" borderId="0" xfId="0" applyFont="1" applyFill="1" applyBorder="1" applyAlignment="1">
      <alignment horizontal="left"/>
    </xf>
    <xf numFmtId="169" fontId="23" fillId="75" borderId="0" xfId="0" applyFont="1" applyFill="1" applyBorder="1" applyAlignment="1">
      <alignment horizontal="center"/>
    </xf>
    <xf numFmtId="169" fontId="3" fillId="76" borderId="0" xfId="34" applyFill="1"/>
    <xf numFmtId="169" fontId="146" fillId="76" borderId="0" xfId="34" applyFont="1" applyFill="1" applyBorder="1" applyAlignment="1" applyProtection="1">
      <alignment vertical="center" wrapText="1"/>
      <protection locked="0"/>
    </xf>
    <xf numFmtId="164" fontId="27" fillId="76" borderId="0" xfId="37" applyNumberFormat="1" applyFont="1" applyFill="1" applyBorder="1" applyAlignment="1" applyProtection="1">
      <alignment horizontal="left" vertical="center"/>
      <protection locked="0"/>
    </xf>
    <xf numFmtId="170" fontId="23" fillId="79" borderId="0" xfId="37" applyNumberFormat="1" applyFont="1" applyFill="1" applyAlignment="1" applyProtection="1">
      <alignment horizontal="center" vertical="center"/>
      <protection locked="0"/>
    </xf>
    <xf numFmtId="164" fontId="27" fillId="78" borderId="0" xfId="37" applyNumberFormat="1" applyFont="1" applyFill="1" applyBorder="1" applyAlignment="1" applyProtection="1">
      <alignment horizontal="left" vertical="center"/>
      <protection locked="0"/>
    </xf>
    <xf numFmtId="169" fontId="5" fillId="78" borderId="0" xfId="34" applyFont="1" applyFill="1" applyBorder="1" applyAlignment="1">
      <alignment vertical="center"/>
    </xf>
    <xf numFmtId="20" fontId="23" fillId="76" borderId="0" xfId="37" applyNumberFormat="1" applyFont="1" applyFill="1" applyAlignment="1" applyProtection="1">
      <alignment horizontal="center" vertical="center"/>
      <protection locked="0"/>
    </xf>
    <xf numFmtId="164" fontId="23" fillId="76" borderId="0" xfId="37" applyNumberFormat="1" applyFont="1" applyFill="1" applyAlignment="1" applyProtection="1">
      <alignment vertical="center"/>
      <protection locked="0"/>
    </xf>
    <xf numFmtId="164" fontId="23" fillId="76" borderId="0" xfId="37" applyNumberFormat="1" applyFont="1" applyFill="1" applyAlignment="1" applyProtection="1">
      <alignment horizontal="left" vertical="center"/>
      <protection locked="0"/>
    </xf>
    <xf numFmtId="164" fontId="27" fillId="76" borderId="0" xfId="37" applyNumberFormat="1" applyFont="1" applyFill="1" applyAlignment="1" applyProtection="1">
      <alignment horizontal="left" vertical="center"/>
      <protection locked="0"/>
    </xf>
    <xf numFmtId="164" fontId="23" fillId="76" borderId="0" xfId="37" applyFont="1" applyFill="1" applyAlignment="1" applyProtection="1">
      <alignment horizontal="left" vertical="center"/>
      <protection locked="0"/>
    </xf>
    <xf numFmtId="169" fontId="5" fillId="76" borderId="0" xfId="34" applyFont="1" applyFill="1" applyBorder="1" applyAlignment="1">
      <alignment vertical="center"/>
    </xf>
    <xf numFmtId="169" fontId="3" fillId="0" borderId="0" xfId="34"/>
    <xf numFmtId="169" fontId="27" fillId="25" borderId="0" xfId="41" applyNumberFormat="1" applyFont="1" applyFill="1" applyBorder="1" applyAlignment="1" applyProtection="1">
      <alignment horizontal="left" vertical="center"/>
    </xf>
    <xf numFmtId="164" fontId="27" fillId="25" borderId="0" xfId="37" applyNumberFormat="1" applyFont="1" applyFill="1" applyBorder="1" applyAlignment="1" applyProtection="1">
      <alignment horizontal="left" vertical="center"/>
    </xf>
    <xf numFmtId="164" fontId="91" fillId="25" borderId="0" xfId="41" applyFont="1" applyFill="1" applyBorder="1" applyAlignment="1">
      <alignment horizontal="left" vertical="center"/>
    </xf>
    <xf numFmtId="164" fontId="23" fillId="25" borderId="0" xfId="37" applyFont="1" applyFill="1" applyBorder="1" applyAlignment="1">
      <alignment vertical="center"/>
    </xf>
    <xf numFmtId="164" fontId="27" fillId="25" borderId="0" xfId="37" applyNumberFormat="1" applyFont="1" applyFill="1" applyAlignment="1" applyProtection="1">
      <alignment horizontal="left" vertical="center"/>
      <protection locked="0"/>
    </xf>
    <xf numFmtId="164" fontId="23" fillId="25" borderId="0" xfId="37" applyNumberFormat="1" applyFont="1" applyFill="1" applyAlignment="1" applyProtection="1">
      <alignment vertical="center"/>
      <protection locked="0"/>
    </xf>
    <xf numFmtId="169" fontId="27" fillId="25" borderId="0" xfId="37" quotePrefix="1" applyNumberFormat="1" applyFont="1" applyFill="1" applyAlignment="1" applyProtection="1">
      <alignment horizontal="left" vertical="center"/>
      <protection locked="0"/>
    </xf>
    <xf numFmtId="164" fontId="23" fillId="25" borderId="0" xfId="37" applyNumberFormat="1" applyFont="1" applyFill="1" applyAlignment="1" applyProtection="1">
      <alignment horizontal="left" vertical="center"/>
      <protection locked="0"/>
    </xf>
    <xf numFmtId="164" fontId="23" fillId="25" borderId="0" xfId="37" applyFont="1" applyFill="1" applyAlignment="1" applyProtection="1">
      <alignment horizontal="left" vertical="center"/>
      <protection locked="0"/>
    </xf>
    <xf numFmtId="169" fontId="91" fillId="25" borderId="0" xfId="41" applyNumberFormat="1" applyFont="1" applyFill="1" applyBorder="1" applyAlignment="1">
      <alignment horizontal="center" vertical="center"/>
    </xf>
    <xf numFmtId="164" fontId="91" fillId="25" borderId="0" xfId="41" applyFont="1" applyFill="1" applyBorder="1" applyAlignment="1">
      <alignment horizontal="center" vertical="center"/>
    </xf>
    <xf numFmtId="164" fontId="27" fillId="25" borderId="0" xfId="37" applyNumberFormat="1" applyFont="1" applyFill="1" applyBorder="1" applyAlignment="1" applyProtection="1">
      <alignment horizontal="left" vertical="center"/>
      <protection locked="0"/>
    </xf>
    <xf numFmtId="49" fontId="27" fillId="25" borderId="0" xfId="37" applyNumberFormat="1" applyFont="1" applyFill="1" applyBorder="1" applyAlignment="1" applyProtection="1">
      <alignment horizontal="left" vertical="center"/>
    </xf>
    <xf numFmtId="170" fontId="23" fillId="25" borderId="0" xfId="37" applyNumberFormat="1" applyFont="1" applyFill="1" applyAlignment="1" applyProtection="1">
      <alignment horizontal="center" vertical="center"/>
      <protection locked="0"/>
    </xf>
    <xf numFmtId="170" fontId="91" fillId="25" borderId="0" xfId="41" applyNumberFormat="1" applyFont="1" applyFill="1" applyBorder="1" applyAlignment="1">
      <alignment horizontal="center" vertical="center"/>
    </xf>
    <xf numFmtId="164" fontId="29" fillId="40" borderId="0" xfId="37" applyNumberFormat="1" applyFont="1" applyFill="1" applyBorder="1" applyAlignment="1" applyProtection="1">
      <alignment horizontal="left" vertical="center"/>
      <protection locked="0"/>
    </xf>
    <xf numFmtId="169" fontId="27" fillId="24" borderId="0" xfId="37" applyNumberFormat="1" applyFont="1" applyFill="1" applyAlignment="1" applyProtection="1">
      <alignment horizontal="left" vertical="center"/>
      <protection locked="0"/>
    </xf>
    <xf numFmtId="164" fontId="27" fillId="24" borderId="0" xfId="37" applyNumberFormat="1" applyFont="1" applyFill="1" applyAlignment="1" applyProtection="1">
      <alignment horizontal="left" vertical="center"/>
      <protection locked="0"/>
    </xf>
    <xf numFmtId="164" fontId="23" fillId="24" borderId="0" xfId="37" applyNumberFormat="1" applyFont="1" applyFill="1" applyAlignment="1" applyProtection="1">
      <alignment vertical="center"/>
      <protection locked="0"/>
    </xf>
    <xf numFmtId="170" fontId="23" fillId="24" borderId="0" xfId="37" applyNumberFormat="1" applyFont="1" applyFill="1" applyAlignment="1" applyProtection="1">
      <alignment horizontal="center" vertical="center"/>
      <protection locked="0"/>
    </xf>
    <xf numFmtId="164" fontId="23" fillId="25" borderId="0" xfId="37" applyNumberFormat="1" applyFont="1" applyFill="1" applyBorder="1" applyAlignment="1" applyProtection="1">
      <alignment vertical="center"/>
      <protection locked="0"/>
    </xf>
    <xf numFmtId="169" fontId="27" fillId="25" borderId="0" xfId="37" applyNumberFormat="1" applyFont="1" applyFill="1" applyBorder="1" applyAlignment="1" applyProtection="1">
      <alignment horizontal="left" vertical="center"/>
      <protection locked="0"/>
    </xf>
    <xf numFmtId="164" fontId="27" fillId="38" borderId="0" xfId="37" applyNumberFormat="1" applyFont="1" applyFill="1" applyAlignment="1" applyProtection="1">
      <alignment horizontal="left" vertical="center"/>
      <protection locked="0"/>
    </xf>
    <xf numFmtId="164" fontId="23" fillId="38" borderId="0" xfId="37" applyNumberFormat="1" applyFont="1" applyFill="1" applyAlignment="1" applyProtection="1">
      <alignment vertical="center"/>
      <protection locked="0"/>
    </xf>
    <xf numFmtId="170" fontId="23" fillId="38" borderId="0" xfId="37" applyNumberFormat="1" applyFont="1" applyFill="1" applyAlignment="1" applyProtection="1">
      <alignment horizontal="center" vertical="center"/>
      <protection locked="0"/>
    </xf>
    <xf numFmtId="169" fontId="27" fillId="38" borderId="0" xfId="37" quotePrefix="1" applyNumberFormat="1" applyFont="1" applyFill="1" applyAlignment="1" applyProtection="1">
      <alignment horizontal="left" vertical="center"/>
      <protection locked="0"/>
    </xf>
    <xf numFmtId="164" fontId="27" fillId="38" borderId="0" xfId="37" applyNumberFormat="1" applyFont="1" applyFill="1" applyBorder="1" applyAlignment="1" applyProtection="1">
      <alignment horizontal="left" vertical="center"/>
      <protection locked="0"/>
    </xf>
    <xf numFmtId="164" fontId="23" fillId="38" borderId="0" xfId="37" applyFont="1" applyFill="1" applyAlignment="1" applyProtection="1">
      <alignment horizontal="left" vertical="center"/>
      <protection locked="0"/>
    </xf>
    <xf numFmtId="49" fontId="27" fillId="38" borderId="0" xfId="37" applyNumberFormat="1" applyFont="1" applyFill="1" applyBorder="1" applyAlignment="1" applyProtection="1">
      <alignment horizontal="left" vertical="center"/>
    </xf>
    <xf numFmtId="164" fontId="27" fillId="38" borderId="0" xfId="37" applyNumberFormat="1" applyFont="1" applyFill="1" applyBorder="1" applyAlignment="1" applyProtection="1">
      <alignment horizontal="left" vertical="center"/>
    </xf>
    <xf numFmtId="164" fontId="91" fillId="38" borderId="0" xfId="41" applyFont="1" applyFill="1" applyBorder="1" applyAlignment="1">
      <alignment horizontal="left" vertical="center"/>
    </xf>
    <xf numFmtId="164" fontId="23" fillId="38" borderId="0" xfId="37" applyFont="1" applyFill="1" applyBorder="1" applyAlignment="1">
      <alignment vertical="center"/>
    </xf>
    <xf numFmtId="169" fontId="27" fillId="38" borderId="0" xfId="41" applyNumberFormat="1" applyFont="1" applyFill="1" applyBorder="1" applyAlignment="1" applyProtection="1">
      <alignment horizontal="left" vertical="center"/>
    </xf>
    <xf numFmtId="164" fontId="20" fillId="42" borderId="0" xfId="37" applyNumberFormat="1" applyFont="1" applyFill="1" applyBorder="1" applyAlignment="1" applyProtection="1">
      <alignment horizontal="center" vertical="center" wrapText="1"/>
    </xf>
    <xf numFmtId="170" fontId="20" fillId="42" borderId="0" xfId="37" applyNumberFormat="1" applyFont="1" applyFill="1" applyBorder="1" applyAlignment="1" applyProtection="1">
      <alignment horizontal="center" vertical="center" wrapText="1"/>
    </xf>
    <xf numFmtId="164" fontId="27" fillId="38" borderId="0" xfId="41" applyFont="1" applyFill="1" applyBorder="1" applyAlignment="1">
      <alignment horizontal="left" vertical="center"/>
    </xf>
    <xf numFmtId="170" fontId="27" fillId="38" borderId="0" xfId="41" applyNumberFormat="1" applyFont="1" applyFill="1" applyBorder="1" applyAlignment="1" applyProtection="1">
      <alignment horizontal="center" vertical="center"/>
    </xf>
    <xf numFmtId="164" fontId="23" fillId="38" borderId="0" xfId="37" applyNumberFormat="1" applyFont="1" applyFill="1" applyAlignment="1" applyProtection="1">
      <alignment horizontal="left" vertical="center"/>
      <protection locked="0"/>
    </xf>
    <xf numFmtId="164" fontId="3" fillId="25" borderId="0" xfId="37" applyFont="1" applyFill="1" applyBorder="1" applyAlignment="1">
      <alignment vertical="center"/>
    </xf>
    <xf numFmtId="164" fontId="3" fillId="38" borderId="0" xfId="37" applyFont="1" applyFill="1" applyBorder="1" applyAlignment="1">
      <alignment vertical="center"/>
    </xf>
    <xf numFmtId="169" fontId="3" fillId="24" borderId="0" xfId="34" applyFill="1"/>
    <xf numFmtId="169" fontId="5" fillId="25" borderId="0" xfId="34" applyFont="1" applyFill="1" applyBorder="1" applyAlignment="1">
      <alignment vertical="center"/>
    </xf>
    <xf numFmtId="169" fontId="88" fillId="25" borderId="0" xfId="34" applyFont="1" applyFill="1" applyBorder="1" applyAlignment="1">
      <alignment vertical="center"/>
    </xf>
    <xf numFmtId="169" fontId="10" fillId="28" borderId="0" xfId="34" applyFont="1" applyFill="1" applyAlignment="1">
      <alignment vertical="center"/>
    </xf>
    <xf numFmtId="169" fontId="29" fillId="28" borderId="0" xfId="34" applyFont="1" applyFill="1" applyAlignment="1">
      <alignment horizontal="center" vertical="center"/>
    </xf>
    <xf numFmtId="169" fontId="22" fillId="28" borderId="0" xfId="34" applyFont="1" applyFill="1" applyAlignment="1">
      <alignment horizontal="left" vertical="center"/>
    </xf>
    <xf numFmtId="169" fontId="22" fillId="28" borderId="0" xfId="34" applyFont="1" applyFill="1" applyAlignment="1">
      <alignment vertical="center"/>
    </xf>
    <xf numFmtId="169" fontId="5" fillId="24" borderId="0" xfId="34" applyFont="1" applyFill="1" applyBorder="1" applyAlignment="1">
      <alignment vertical="center"/>
    </xf>
    <xf numFmtId="169" fontId="23" fillId="24" borderId="0" xfId="34" applyFont="1" applyFill="1" applyAlignment="1" applyProtection="1">
      <alignment vertical="center" wrapText="1"/>
      <protection locked="0"/>
    </xf>
    <xf numFmtId="169" fontId="5" fillId="38" borderId="0" xfId="34" applyFont="1" applyFill="1" applyBorder="1" applyAlignment="1">
      <alignment vertical="center"/>
    </xf>
    <xf numFmtId="169" fontId="3" fillId="38" borderId="0" xfId="34" applyFill="1"/>
    <xf numFmtId="169" fontId="88" fillId="38" borderId="0" xfId="34" applyFont="1" applyFill="1" applyBorder="1" applyAlignment="1">
      <alignment vertical="center"/>
    </xf>
    <xf numFmtId="170" fontId="22" fillId="28" borderId="0" xfId="34" applyNumberFormat="1" applyFont="1" applyFill="1" applyAlignment="1">
      <alignment horizontal="center" vertical="center"/>
    </xf>
    <xf numFmtId="170" fontId="88" fillId="38" borderId="0" xfId="34" applyNumberFormat="1" applyFont="1" applyFill="1" applyBorder="1" applyAlignment="1">
      <alignment horizontal="center" vertical="center"/>
    </xf>
    <xf numFmtId="170" fontId="88" fillId="25" borderId="0" xfId="34" applyNumberFormat="1" applyFont="1" applyFill="1" applyBorder="1" applyAlignment="1">
      <alignment horizontal="center" vertical="center"/>
    </xf>
    <xf numFmtId="170" fontId="3" fillId="24" borderId="0" xfId="34" applyNumberFormat="1" applyFill="1" applyAlignment="1">
      <alignment horizontal="center"/>
    </xf>
    <xf numFmtId="164" fontId="27" fillId="25" borderId="0" xfId="37" quotePrefix="1" applyNumberFormat="1" applyFont="1" applyFill="1" applyAlignment="1" applyProtection="1">
      <alignment horizontal="left" vertical="center"/>
      <protection locked="0"/>
    </xf>
    <xf numFmtId="169" fontId="27" fillId="25" borderId="0" xfId="37" applyNumberFormat="1" applyFont="1" applyFill="1" applyAlignment="1" applyProtection="1">
      <alignment horizontal="left" vertical="center"/>
      <protection locked="0"/>
    </xf>
    <xf numFmtId="169" fontId="27" fillId="38" borderId="0" xfId="37" applyNumberFormat="1" applyFont="1" applyFill="1" applyAlignment="1" applyProtection="1">
      <alignment horizontal="left" vertical="center"/>
      <protection locked="0"/>
    </xf>
    <xf numFmtId="164" fontId="27" fillId="38" borderId="0" xfId="37" quotePrefix="1" applyNumberFormat="1" applyFont="1" applyFill="1" applyAlignment="1" applyProtection="1">
      <alignment horizontal="left" vertical="center"/>
      <protection locked="0"/>
    </xf>
    <xf numFmtId="164" fontId="20" fillId="36" borderId="0" xfId="37" applyNumberFormat="1" applyFont="1" applyFill="1" applyBorder="1" applyAlignment="1" applyProtection="1">
      <alignment horizontal="center" vertical="center" wrapText="1"/>
    </xf>
    <xf numFmtId="164" fontId="23" fillId="76" borderId="0" xfId="37" applyNumberFormat="1" applyFont="1" applyFill="1" applyBorder="1" applyAlignment="1" applyProtection="1">
      <alignment vertical="center"/>
      <protection locked="0"/>
    </xf>
    <xf numFmtId="170" fontId="23" fillId="76" borderId="0" xfId="37" applyNumberFormat="1" applyFont="1" applyFill="1" applyAlignment="1" applyProtection="1">
      <alignment horizontal="center" vertical="center"/>
      <protection locked="0"/>
    </xf>
    <xf numFmtId="164" fontId="27" fillId="78" borderId="0" xfId="37" quotePrefix="1" applyNumberFormat="1" applyFont="1" applyFill="1" applyBorder="1" applyAlignment="1" applyProtection="1">
      <alignment horizontal="left" vertical="center"/>
      <protection locked="0"/>
    </xf>
    <xf numFmtId="169" fontId="23" fillId="76" borderId="0" xfId="34" applyFont="1" applyFill="1" applyBorder="1" applyAlignment="1" applyProtection="1">
      <alignment vertical="center" wrapText="1"/>
      <protection locked="0"/>
    </xf>
    <xf numFmtId="164" fontId="27" fillId="78" borderId="0" xfId="37" quotePrefix="1" applyNumberFormat="1" applyFont="1" applyFill="1" applyAlignment="1" applyProtection="1">
      <alignment horizontal="left" vertical="center"/>
      <protection locked="0"/>
    </xf>
    <xf numFmtId="170" fontId="23" fillId="78" borderId="0" xfId="37" applyNumberFormat="1" applyFont="1" applyFill="1" applyAlignment="1" applyProtection="1">
      <alignment horizontal="center" vertical="center"/>
      <protection locked="0"/>
    </xf>
    <xf numFmtId="164" fontId="146" fillId="25" borderId="0" xfId="37" applyFont="1" applyFill="1" applyAlignment="1" applyProtection="1">
      <alignment horizontal="left" vertical="center"/>
      <protection locked="0"/>
    </xf>
    <xf numFmtId="164" fontId="27" fillId="76" borderId="0" xfId="37" quotePrefix="1" applyNumberFormat="1" applyFont="1" applyFill="1" applyAlignment="1" applyProtection="1">
      <alignment horizontal="left" vertical="center"/>
      <protection locked="0"/>
    </xf>
    <xf numFmtId="164" fontId="23" fillId="76" borderId="0" xfId="37" applyNumberFormat="1" applyFont="1" applyFill="1" applyBorder="1" applyAlignment="1" applyProtection="1">
      <alignment horizontal="left" vertical="center"/>
      <protection locked="0"/>
    </xf>
    <xf numFmtId="164" fontId="27" fillId="76" borderId="0" xfId="37" quotePrefix="1" applyNumberFormat="1" applyFont="1" applyFill="1" applyBorder="1" applyAlignment="1" applyProtection="1">
      <alignment horizontal="left" vertical="center"/>
      <protection locked="0"/>
    </xf>
    <xf numFmtId="169" fontId="27" fillId="76" borderId="0" xfId="37" quotePrefix="1" applyNumberFormat="1" applyFont="1" applyFill="1" applyAlignment="1" applyProtection="1">
      <alignment horizontal="left" vertical="center"/>
      <protection locked="0"/>
    </xf>
    <xf numFmtId="164" fontId="23" fillId="80" borderId="0" xfId="37" applyFont="1" applyFill="1" applyAlignment="1" applyProtection="1">
      <alignment horizontal="left" vertical="center"/>
      <protection locked="0"/>
    </xf>
    <xf numFmtId="164" fontId="27" fillId="80" borderId="0" xfId="37" quotePrefix="1" applyNumberFormat="1" applyFont="1" applyFill="1" applyAlignment="1" applyProtection="1">
      <alignment horizontal="left" vertical="center"/>
      <protection locked="0"/>
    </xf>
    <xf numFmtId="164" fontId="146" fillId="38" borderId="0" xfId="37" applyFont="1" applyFill="1" applyAlignment="1" applyProtection="1">
      <alignment horizontal="left" vertical="center"/>
      <protection locked="0"/>
    </xf>
    <xf numFmtId="170" fontId="23" fillId="80" borderId="0" xfId="37" applyNumberFormat="1" applyFont="1" applyFill="1" applyAlignment="1" applyProtection="1">
      <alignment horizontal="center" vertical="center"/>
      <protection locked="0"/>
    </xf>
    <xf numFmtId="164" fontId="146" fillId="38" borderId="0" xfId="37" applyFont="1" applyFill="1" applyBorder="1" applyAlignment="1">
      <alignment vertical="center"/>
    </xf>
    <xf numFmtId="164" fontId="27" fillId="81" borderId="0" xfId="39" applyNumberFormat="1" applyFont="1" applyFill="1" applyAlignment="1" applyProtection="1">
      <alignment horizontal="left" vertical="center"/>
      <protection locked="0"/>
    </xf>
    <xf numFmtId="169" fontId="89" fillId="64" borderId="0" xfId="34" applyFont="1" applyFill="1" applyBorder="1" applyAlignment="1">
      <alignment vertical="center"/>
    </xf>
    <xf numFmtId="20" fontId="89" fillId="64" borderId="0" xfId="34" applyNumberFormat="1" applyFont="1" applyFill="1" applyBorder="1" applyAlignment="1">
      <alignment horizontal="center" vertical="center"/>
    </xf>
    <xf numFmtId="169" fontId="90" fillId="64" borderId="0" xfId="34" applyFont="1" applyFill="1" applyBorder="1" applyAlignment="1">
      <alignment horizontal="center" vertical="center"/>
    </xf>
    <xf numFmtId="169" fontId="3" fillId="71" borderId="0" xfId="34" applyFill="1"/>
    <xf numFmtId="164" fontId="27" fillId="71" borderId="0" xfId="37" applyNumberFormat="1" applyFont="1" applyFill="1" applyBorder="1" applyAlignment="1" applyProtection="1">
      <alignment horizontal="left" vertical="center"/>
      <protection locked="0"/>
    </xf>
    <xf numFmtId="169" fontId="27" fillId="71" borderId="0" xfId="37" applyNumberFormat="1" applyFont="1" applyFill="1" applyBorder="1" applyAlignment="1" applyProtection="1">
      <alignment horizontal="left" vertical="center"/>
      <protection locked="0"/>
    </xf>
    <xf numFmtId="164" fontId="23" fillId="71" borderId="0" xfId="37" applyFont="1" applyFill="1" applyAlignment="1" applyProtection="1">
      <alignment horizontal="left" vertical="center"/>
      <protection locked="0"/>
    </xf>
    <xf numFmtId="169" fontId="5" fillId="71" borderId="0" xfId="34" applyFont="1" applyFill="1" applyBorder="1" applyAlignment="1">
      <alignment vertical="center"/>
    </xf>
    <xf numFmtId="20" fontId="23" fillId="71" borderId="0" xfId="37" applyNumberFormat="1" applyFont="1" applyFill="1" applyAlignment="1" applyProtection="1">
      <alignment horizontal="center" vertical="center"/>
      <protection locked="0"/>
    </xf>
    <xf numFmtId="164" fontId="23" fillId="71" borderId="0" xfId="37" applyNumberFormat="1" applyFont="1" applyFill="1" applyAlignment="1" applyProtection="1">
      <alignment vertical="center"/>
      <protection locked="0"/>
    </xf>
    <xf numFmtId="164" fontId="27" fillId="71" borderId="0" xfId="37" applyNumberFormat="1" applyFont="1" applyFill="1" applyAlignment="1" applyProtection="1">
      <alignment horizontal="left" vertical="center"/>
      <protection locked="0"/>
    </xf>
    <xf numFmtId="169" fontId="23" fillId="71" borderId="0" xfId="34" applyFont="1" applyFill="1" applyBorder="1" applyAlignment="1" applyProtection="1">
      <alignment vertical="center" wrapText="1"/>
      <protection locked="0"/>
    </xf>
    <xf numFmtId="164" fontId="23" fillId="71" borderId="0" xfId="37" applyFont="1" applyFill="1" applyAlignment="1" applyProtection="1">
      <alignment vertical="center"/>
      <protection locked="0"/>
    </xf>
    <xf numFmtId="169" fontId="27" fillId="71" borderId="0" xfId="37" quotePrefix="1" applyNumberFormat="1" applyFont="1" applyFill="1" applyAlignment="1" applyProtection="1">
      <alignment horizontal="left" vertical="center"/>
      <protection locked="0"/>
    </xf>
    <xf numFmtId="164" fontId="27" fillId="0" borderId="0" xfId="37" applyNumberFormat="1" applyFont="1" applyFill="1" applyBorder="1" applyAlignment="1" applyProtection="1">
      <alignment horizontal="left" vertical="center"/>
    </xf>
    <xf numFmtId="169" fontId="12" fillId="23" borderId="0" xfId="34" applyFont="1" applyFill="1" applyBorder="1" applyAlignment="1">
      <alignment vertical="center"/>
    </xf>
    <xf numFmtId="169" fontId="3" fillId="28" borderId="0" xfId="34" applyFill="1" applyAlignment="1">
      <alignment vertical="center"/>
    </xf>
    <xf numFmtId="169" fontId="27" fillId="23" borderId="0" xfId="37" quotePrefix="1" applyNumberFormat="1" applyFont="1" applyFill="1" applyAlignment="1" applyProtection="1">
      <alignment horizontal="left" vertical="center"/>
      <protection locked="0"/>
    </xf>
    <xf numFmtId="164" fontId="23" fillId="23" borderId="0" xfId="37" applyFont="1" applyFill="1" applyAlignment="1" applyProtection="1">
      <alignment vertical="center"/>
      <protection locked="0"/>
    </xf>
    <xf numFmtId="164" fontId="27" fillId="23" borderId="0" xfId="37" applyNumberFormat="1" applyFont="1" applyFill="1" applyAlignment="1" applyProtection="1">
      <alignment horizontal="left" vertical="center"/>
      <protection locked="0"/>
    </xf>
    <xf numFmtId="164" fontId="23" fillId="23" borderId="0" xfId="37" applyNumberFormat="1" applyFont="1" applyFill="1" applyAlignment="1" applyProtection="1">
      <alignment vertical="center"/>
      <protection locked="0"/>
    </xf>
    <xf numFmtId="164" fontId="23" fillId="23" borderId="0" xfId="37" applyNumberFormat="1" applyFont="1" applyFill="1" applyAlignment="1" applyProtection="1">
      <alignment horizontal="left" vertical="center"/>
      <protection locked="0"/>
    </xf>
    <xf numFmtId="164" fontId="27" fillId="0" borderId="0" xfId="37" applyNumberFormat="1" applyFont="1" applyFill="1" applyAlignment="1" applyProtection="1">
      <alignment horizontal="left" vertical="center"/>
      <protection locked="0"/>
    </xf>
    <xf numFmtId="164" fontId="23" fillId="0" borderId="0" xfId="37" applyNumberFormat="1" applyFont="1" applyFill="1" applyAlignment="1" applyProtection="1">
      <alignment vertical="center"/>
      <protection locked="0"/>
    </xf>
    <xf numFmtId="169" fontId="27" fillId="0" borderId="0" xfId="37" quotePrefix="1" applyNumberFormat="1" applyFont="1" applyFill="1" applyAlignment="1" applyProtection="1">
      <alignment horizontal="left" vertical="center"/>
      <protection locked="0"/>
    </xf>
    <xf numFmtId="164" fontId="23" fillId="0" borderId="0" xfId="37" applyFont="1" applyFill="1" applyAlignment="1" applyProtection="1">
      <alignment vertical="center"/>
      <protection locked="0"/>
    </xf>
    <xf numFmtId="164" fontId="23" fillId="0" borderId="0" xfId="37" applyNumberFormat="1" applyFont="1" applyFill="1" applyAlignment="1" applyProtection="1">
      <alignment horizontal="left" vertical="center"/>
      <protection locked="0"/>
    </xf>
    <xf numFmtId="164" fontId="23" fillId="0" borderId="0" xfId="37" applyFont="1" applyFill="1" applyAlignment="1" applyProtection="1">
      <alignment horizontal="left" vertical="center"/>
      <protection locked="0"/>
    </xf>
    <xf numFmtId="164" fontId="23" fillId="0" borderId="0" xfId="37" applyFont="1" applyFill="1" applyBorder="1" applyAlignment="1">
      <alignment vertical="center"/>
    </xf>
    <xf numFmtId="164" fontId="23" fillId="23" borderId="0" xfId="37" quotePrefix="1" applyNumberFormat="1" applyFont="1" applyFill="1" applyAlignment="1" applyProtection="1">
      <alignment horizontal="left" vertical="center"/>
      <protection locked="0"/>
    </xf>
    <xf numFmtId="164" fontId="23" fillId="39" borderId="0" xfId="37" applyFont="1" applyFill="1" applyBorder="1" applyAlignment="1">
      <alignment vertical="center"/>
    </xf>
    <xf numFmtId="164" fontId="3" fillId="39" borderId="0" xfId="37" applyFont="1" applyFill="1" applyBorder="1" applyAlignment="1">
      <alignment vertical="center"/>
    </xf>
    <xf numFmtId="169" fontId="88" fillId="39" borderId="0" xfId="34" applyFont="1" applyFill="1" applyBorder="1" applyAlignment="1">
      <alignment vertical="center"/>
    </xf>
    <xf numFmtId="164" fontId="23" fillId="23" borderId="0" xfId="37" applyNumberFormat="1" applyFont="1" applyFill="1" applyBorder="1" applyAlignment="1" applyProtection="1">
      <alignment horizontal="left" vertical="center"/>
      <protection locked="0"/>
    </xf>
    <xf numFmtId="164" fontId="27" fillId="39" borderId="0" xfId="37" applyNumberFormat="1" applyFont="1" applyFill="1" applyBorder="1" applyAlignment="1" applyProtection="1">
      <alignment horizontal="left" vertical="center"/>
    </xf>
    <xf numFmtId="164" fontId="91" fillId="39" borderId="0" xfId="41" applyFont="1" applyFill="1" applyBorder="1" applyAlignment="1">
      <alignment horizontal="left" vertical="center"/>
    </xf>
    <xf numFmtId="164" fontId="91" fillId="39" borderId="0" xfId="41" applyFont="1" applyFill="1" applyBorder="1" applyAlignment="1">
      <alignment horizontal="center" vertical="center"/>
    </xf>
    <xf numFmtId="164" fontId="91" fillId="0" borderId="0" xfId="41" applyFont="1" applyFill="1" applyBorder="1" applyAlignment="1">
      <alignment horizontal="left" vertical="center"/>
    </xf>
    <xf numFmtId="169" fontId="27" fillId="0" borderId="0" xfId="41" applyNumberFormat="1" applyFont="1" applyFill="1" applyBorder="1" applyAlignment="1" applyProtection="1">
      <alignment horizontal="left" vertical="center"/>
    </xf>
    <xf numFmtId="169" fontId="23" fillId="25" borderId="0" xfId="34" applyFont="1" applyFill="1"/>
    <xf numFmtId="164" fontId="20" fillId="41" borderId="0" xfId="37" applyNumberFormat="1" applyFont="1" applyFill="1" applyBorder="1" applyAlignment="1" applyProtection="1">
      <alignment horizontal="center" vertical="center" wrapText="1"/>
    </xf>
    <xf numFmtId="164" fontId="29" fillId="40" borderId="0" xfId="37" applyNumberFormat="1" applyFont="1" applyFill="1" applyBorder="1" applyAlignment="1" applyProtection="1">
      <alignment horizontal="left" vertical="center"/>
      <protection locked="0"/>
    </xf>
    <xf numFmtId="164" fontId="27" fillId="0" borderId="0" xfId="37" applyNumberFormat="1" applyFont="1" applyFill="1" applyBorder="1" applyAlignment="1" applyProtection="1">
      <alignment horizontal="left" vertical="center"/>
      <protection locked="0"/>
    </xf>
    <xf numFmtId="169" fontId="27" fillId="24" borderId="0" xfId="37" applyNumberFormat="1" applyFont="1" applyFill="1" applyAlignment="1" applyProtection="1">
      <alignment horizontal="left" vertical="center"/>
      <protection locked="0"/>
    </xf>
    <xf numFmtId="164" fontId="27" fillId="24" borderId="0" xfId="37" applyNumberFormat="1" applyFont="1" applyFill="1" applyAlignment="1" applyProtection="1">
      <alignment horizontal="left" vertical="center"/>
      <protection locked="0"/>
    </xf>
    <xf numFmtId="164" fontId="23" fillId="24" borderId="0" xfId="37" applyNumberFormat="1" applyFont="1" applyFill="1" applyAlignment="1" applyProtection="1">
      <alignment vertical="center"/>
      <protection locked="0"/>
    </xf>
    <xf numFmtId="49" fontId="27" fillId="0" borderId="0" xfId="37" applyNumberFormat="1" applyFont="1" applyFill="1" applyBorder="1" applyAlignment="1" applyProtection="1">
      <alignment horizontal="left" vertical="center"/>
    </xf>
    <xf numFmtId="169" fontId="91" fillId="0" borderId="0" xfId="41" applyNumberFormat="1" applyFont="1" applyFill="1" applyBorder="1" applyAlignment="1">
      <alignment horizontal="center" vertical="center"/>
    </xf>
    <xf numFmtId="164" fontId="91" fillId="0" borderId="0" xfId="41" applyFont="1" applyFill="1" applyBorder="1" applyAlignment="1">
      <alignment horizontal="center" vertical="center"/>
    </xf>
    <xf numFmtId="164" fontId="3" fillId="0" borderId="0" xfId="37" applyFont="1" applyFill="1" applyBorder="1" applyAlignment="1">
      <alignment vertical="center"/>
    </xf>
    <xf numFmtId="164" fontId="23" fillId="39" borderId="0" xfId="37" applyNumberFormat="1" applyFont="1" applyFill="1" applyBorder="1" applyAlignment="1" applyProtection="1">
      <alignment vertical="center"/>
      <protection locked="0"/>
    </xf>
    <xf numFmtId="169" fontId="23" fillId="23" borderId="0" xfId="34" applyFont="1" applyFill="1"/>
    <xf numFmtId="164" fontId="23" fillId="38" borderId="0" xfId="37" applyFont="1" applyFill="1" applyAlignment="1" applyProtection="1">
      <alignment vertical="center"/>
      <protection locked="0"/>
    </xf>
    <xf numFmtId="164" fontId="27" fillId="38" borderId="0" xfId="37" applyNumberFormat="1" applyFont="1" applyFill="1" applyAlignment="1" applyProtection="1">
      <alignment horizontal="left" vertical="center"/>
      <protection locked="0"/>
    </xf>
    <xf numFmtId="164" fontId="23" fillId="38" borderId="0" xfId="37" applyNumberFormat="1" applyFont="1" applyFill="1" applyAlignment="1" applyProtection="1">
      <alignment vertical="center"/>
      <protection locked="0"/>
    </xf>
    <xf numFmtId="169" fontId="27" fillId="38" borderId="0" xfId="37" quotePrefix="1" applyNumberFormat="1" applyFont="1" applyFill="1" applyAlignment="1" applyProtection="1">
      <alignment horizontal="left" vertical="center"/>
      <protection locked="0"/>
    </xf>
    <xf numFmtId="164" fontId="23" fillId="38" borderId="0" xfId="37" applyNumberFormat="1" applyFont="1" applyFill="1" applyAlignment="1" applyProtection="1">
      <alignment horizontal="left" vertical="center"/>
      <protection locked="0"/>
    </xf>
    <xf numFmtId="164" fontId="23" fillId="0" borderId="0" xfId="37" applyNumberFormat="1" applyFont="1" applyFill="1" applyBorder="1" applyAlignment="1" applyProtection="1">
      <alignment horizontal="left" vertical="center"/>
      <protection locked="0"/>
    </xf>
    <xf numFmtId="164" fontId="23" fillId="0" borderId="0" xfId="37" applyNumberFormat="1" applyFont="1" applyFill="1" applyBorder="1" applyAlignment="1" applyProtection="1">
      <alignment vertical="center"/>
      <protection locked="0"/>
    </xf>
    <xf numFmtId="169" fontId="27" fillId="38" borderId="0" xfId="37" applyNumberFormat="1" applyFont="1" applyFill="1" applyBorder="1" applyAlignment="1" applyProtection="1">
      <alignment horizontal="left" vertical="center"/>
      <protection locked="0"/>
    </xf>
    <xf numFmtId="164" fontId="27" fillId="38" borderId="0" xfId="37" applyNumberFormat="1" applyFont="1" applyFill="1" applyBorder="1" applyAlignment="1" applyProtection="1">
      <alignment horizontal="left" vertical="center"/>
      <protection locked="0"/>
    </xf>
    <xf numFmtId="164" fontId="23" fillId="38" borderId="0" xfId="37" applyFont="1" applyFill="1" applyAlignment="1" applyProtection="1">
      <alignment horizontal="left" vertical="center"/>
      <protection locked="0"/>
    </xf>
    <xf numFmtId="49" fontId="27" fillId="38" borderId="0" xfId="37" applyNumberFormat="1" applyFont="1" applyFill="1" applyBorder="1" applyAlignment="1" applyProtection="1">
      <alignment horizontal="left" vertical="center"/>
    </xf>
    <xf numFmtId="164" fontId="27" fillId="38" borderId="0" xfId="37" applyNumberFormat="1" applyFont="1" applyFill="1" applyBorder="1" applyAlignment="1" applyProtection="1">
      <alignment horizontal="left" vertical="center"/>
    </xf>
    <xf numFmtId="164" fontId="91" fillId="38" borderId="0" xfId="41" applyFont="1" applyFill="1" applyBorder="1" applyAlignment="1">
      <alignment horizontal="left" vertical="center"/>
    </xf>
    <xf numFmtId="164" fontId="23" fillId="38" borderId="0" xfId="37" applyFont="1" applyFill="1" applyBorder="1" applyAlignment="1">
      <alignment vertical="center"/>
    </xf>
    <xf numFmtId="169" fontId="27" fillId="38" borderId="0" xfId="41" applyNumberFormat="1" applyFont="1" applyFill="1" applyBorder="1" applyAlignment="1" applyProtection="1">
      <alignment horizontal="left" vertical="center"/>
    </xf>
    <xf numFmtId="164" fontId="3" fillId="38" borderId="0" xfId="37" applyFont="1" applyFill="1" applyBorder="1" applyAlignment="1">
      <alignment vertical="center"/>
    </xf>
    <xf numFmtId="164" fontId="20" fillId="42" borderId="0" xfId="37" applyNumberFormat="1" applyFont="1" applyFill="1" applyBorder="1" applyAlignment="1" applyProtection="1">
      <alignment horizontal="center" vertical="center" wrapText="1"/>
    </xf>
    <xf numFmtId="164" fontId="27" fillId="38" borderId="0" xfId="41" applyFont="1" applyFill="1" applyBorder="1" applyAlignment="1">
      <alignment horizontal="left" vertical="center"/>
    </xf>
    <xf numFmtId="169" fontId="10" fillId="28" borderId="0" xfId="34" applyFont="1" applyFill="1" applyAlignment="1">
      <alignment vertical="center"/>
    </xf>
    <xf numFmtId="169" fontId="29" fillId="28" borderId="0" xfId="34" applyFont="1" applyFill="1" applyAlignment="1">
      <alignment horizontal="center" vertical="center"/>
    </xf>
    <xf numFmtId="169" fontId="22" fillId="28" borderId="0" xfId="34" applyFont="1" applyFill="1" applyAlignment="1">
      <alignment horizontal="left" vertical="center"/>
    </xf>
    <xf numFmtId="169" fontId="22" fillId="28" borderId="0" xfId="34" applyFont="1" applyFill="1" applyAlignment="1">
      <alignment vertical="center"/>
    </xf>
    <xf numFmtId="169" fontId="22" fillId="40" borderId="0" xfId="34" applyFont="1" applyFill="1" applyBorder="1" applyAlignment="1">
      <alignment vertical="center"/>
    </xf>
    <xf numFmtId="169" fontId="5" fillId="24" borderId="0" xfId="34" applyFont="1" applyFill="1" applyBorder="1" applyAlignment="1">
      <alignment vertical="center"/>
    </xf>
    <xf numFmtId="169" fontId="23" fillId="24" borderId="0" xfId="34" applyFont="1" applyFill="1" applyAlignment="1" applyProtection="1">
      <alignment vertical="center" wrapText="1"/>
      <protection locked="0"/>
    </xf>
    <xf numFmtId="169" fontId="5" fillId="38" borderId="0" xfId="34" applyFont="1" applyFill="1" applyBorder="1" applyAlignment="1">
      <alignment vertical="center"/>
    </xf>
    <xf numFmtId="169" fontId="27" fillId="82" borderId="0" xfId="37" applyNumberFormat="1" applyFont="1" applyFill="1" applyBorder="1" applyAlignment="1" applyProtection="1">
      <alignment horizontal="left" vertical="center"/>
      <protection locked="0"/>
    </xf>
    <xf numFmtId="169" fontId="23" fillId="38" borderId="0" xfId="34" applyFont="1" applyFill="1" applyBorder="1" applyAlignment="1" applyProtection="1">
      <alignment vertical="center" wrapText="1"/>
      <protection locked="0"/>
    </xf>
    <xf numFmtId="164" fontId="23" fillId="82" borderId="0" xfId="37" applyNumberFormat="1" applyFont="1" applyFill="1" applyBorder="1" applyAlignment="1" applyProtection="1">
      <alignment horizontal="left" vertical="center"/>
      <protection locked="0"/>
    </xf>
    <xf numFmtId="164" fontId="23" fillId="82" borderId="0" xfId="37" applyNumberFormat="1" applyFont="1" applyFill="1" applyBorder="1" applyAlignment="1" applyProtection="1">
      <alignment vertical="center"/>
      <protection locked="0"/>
    </xf>
    <xf numFmtId="169" fontId="88" fillId="38" borderId="0" xfId="34" applyFont="1" applyFill="1" applyBorder="1" applyAlignment="1">
      <alignment vertical="center"/>
    </xf>
    <xf numFmtId="169" fontId="4" fillId="36" borderId="0" xfId="34" applyFont="1" applyFill="1" applyBorder="1" applyAlignment="1">
      <alignment vertical="center"/>
    </xf>
    <xf numFmtId="164" fontId="4" fillId="36" borderId="0" xfId="34" applyNumberFormat="1" applyFont="1" applyFill="1" applyBorder="1" applyAlignment="1">
      <alignment vertical="center"/>
    </xf>
    <xf numFmtId="169" fontId="89" fillId="24" borderId="0" xfId="34" applyFont="1" applyFill="1" applyBorder="1" applyAlignment="1">
      <alignment vertical="center"/>
    </xf>
    <xf numFmtId="169" fontId="4" fillId="24" borderId="0" xfId="34" applyFont="1" applyFill="1" applyBorder="1" applyAlignment="1">
      <alignment vertical="center"/>
    </xf>
    <xf numFmtId="169" fontId="23" fillId="0" borderId="0" xfId="34" applyFont="1" applyFill="1" applyBorder="1" applyAlignment="1">
      <alignment vertical="center"/>
    </xf>
    <xf numFmtId="169" fontId="3" fillId="0" borderId="0" xfId="34" applyFill="1"/>
    <xf numFmtId="169" fontId="4" fillId="24" borderId="0" xfId="34" applyFont="1" applyFill="1" applyBorder="1" applyAlignment="1">
      <alignment horizontal="center" vertical="center"/>
    </xf>
    <xf numFmtId="169" fontId="89" fillId="0" borderId="0" xfId="34" applyFont="1" applyFill="1" applyBorder="1" applyAlignment="1">
      <alignment vertical="center"/>
    </xf>
    <xf numFmtId="169" fontId="88" fillId="0" borderId="0" xfId="34" applyFont="1" applyFill="1" applyBorder="1" applyAlignment="1">
      <alignment vertical="center"/>
    </xf>
    <xf numFmtId="169" fontId="5" fillId="0" borderId="0" xfId="34" applyFont="1" applyFill="1" applyBorder="1" applyAlignment="1">
      <alignment vertical="center"/>
    </xf>
    <xf numFmtId="169" fontId="27" fillId="0" borderId="0" xfId="37" applyNumberFormat="1" applyFont="1" applyFill="1" applyBorder="1" applyAlignment="1" applyProtection="1">
      <alignment horizontal="left" vertical="center"/>
      <protection locked="0"/>
    </xf>
    <xf numFmtId="169" fontId="23" fillId="0" borderId="0" xfId="34" applyFont="1" applyFill="1" applyBorder="1" applyAlignment="1" applyProtection="1">
      <alignment vertical="center" wrapText="1"/>
      <protection locked="0"/>
    </xf>
    <xf numFmtId="20" fontId="27" fillId="0" borderId="0" xfId="41" applyNumberFormat="1" applyFont="1" applyFill="1" applyBorder="1" applyAlignment="1" applyProtection="1">
      <alignment horizontal="center" vertical="center"/>
    </xf>
    <xf numFmtId="20" fontId="23" fillId="0" borderId="0" xfId="37" applyNumberFormat="1" applyFont="1" applyFill="1" applyBorder="1" applyAlignment="1" applyProtection="1">
      <alignment horizontal="center" vertical="center"/>
      <protection locked="0"/>
    </xf>
    <xf numFmtId="20" fontId="88" fillId="0" borderId="0" xfId="34" applyNumberFormat="1" applyFont="1" applyFill="1" applyBorder="1" applyAlignment="1">
      <alignment horizontal="center" vertical="center"/>
    </xf>
    <xf numFmtId="173" fontId="22" fillId="28" borderId="0" xfId="34" applyNumberFormat="1" applyFont="1" applyFill="1" applyAlignment="1">
      <alignment horizontal="center" vertical="center"/>
    </xf>
    <xf numFmtId="173" fontId="23" fillId="24" borderId="0" xfId="37" applyNumberFormat="1" applyFont="1" applyFill="1" applyAlignment="1" applyProtection="1">
      <alignment horizontal="center" vertical="center"/>
      <protection locked="0"/>
    </xf>
    <xf numFmtId="173" fontId="20" fillId="42" borderId="0" xfId="37" applyNumberFormat="1" applyFont="1" applyFill="1" applyBorder="1" applyAlignment="1" applyProtection="1">
      <alignment horizontal="center" vertical="center" wrapText="1"/>
    </xf>
    <xf numFmtId="173" fontId="23" fillId="0" borderId="0" xfId="37" applyNumberFormat="1" applyFont="1" applyFill="1" applyAlignment="1" applyProtection="1">
      <alignment horizontal="center" vertical="center"/>
      <protection locked="0"/>
    </xf>
    <xf numFmtId="173" fontId="23" fillId="38" borderId="0" xfId="37" applyNumberFormat="1" applyFont="1" applyFill="1" applyBorder="1" applyAlignment="1" applyProtection="1">
      <alignment horizontal="center" vertical="center"/>
      <protection locked="0"/>
    </xf>
    <xf numFmtId="173" fontId="23" fillId="0" borderId="0" xfId="37" applyNumberFormat="1" applyFont="1" applyFill="1" applyBorder="1" applyAlignment="1" applyProtection="1">
      <alignment horizontal="center" vertical="center"/>
      <protection locked="0"/>
    </xf>
    <xf numFmtId="173" fontId="91" fillId="0" borderId="0" xfId="41" applyNumberFormat="1" applyFont="1" applyFill="1" applyBorder="1" applyAlignment="1">
      <alignment horizontal="center" vertical="center"/>
    </xf>
    <xf numFmtId="173" fontId="27" fillId="38" borderId="0" xfId="41" applyNumberFormat="1" applyFont="1" applyFill="1" applyBorder="1" applyAlignment="1" applyProtection="1">
      <alignment horizontal="center" vertical="center"/>
    </xf>
    <xf numFmtId="173" fontId="88" fillId="38" borderId="0" xfId="34" applyNumberFormat="1" applyFont="1" applyFill="1" applyBorder="1" applyAlignment="1">
      <alignment horizontal="center" vertical="center"/>
    </xf>
    <xf numFmtId="173" fontId="88" fillId="0" borderId="0" xfId="34" applyNumberFormat="1" applyFont="1" applyFill="1" applyBorder="1" applyAlignment="1">
      <alignment horizontal="center" vertical="center"/>
    </xf>
    <xf numFmtId="173" fontId="4" fillId="36" borderId="0" xfId="34" applyNumberFormat="1" applyFont="1" applyFill="1" applyBorder="1" applyAlignment="1">
      <alignment horizontal="center" vertical="center"/>
    </xf>
    <xf numFmtId="173" fontId="3" fillId="24" borderId="0" xfId="34" applyNumberFormat="1" applyFill="1" applyAlignment="1">
      <alignment horizontal="center"/>
    </xf>
    <xf numFmtId="173" fontId="3" fillId="0" borderId="0" xfId="34" applyNumberFormat="1"/>
    <xf numFmtId="164" fontId="27" fillId="23" borderId="0" xfId="38" applyNumberFormat="1" applyFont="1" applyFill="1" applyAlignment="1" applyProtection="1">
      <alignment horizontal="left" vertical="center"/>
      <protection locked="0"/>
    </xf>
    <xf numFmtId="164" fontId="23" fillId="23" borderId="0" xfId="38" applyNumberFormat="1" applyFont="1" applyFill="1" applyAlignment="1" applyProtection="1">
      <alignment vertical="center"/>
      <protection locked="0"/>
    </xf>
    <xf numFmtId="169" fontId="27" fillId="23" borderId="0" xfId="38" applyNumberFormat="1" applyFont="1" applyFill="1" applyAlignment="1" applyProtection="1">
      <alignment horizontal="left" vertical="center"/>
      <protection locked="0"/>
    </xf>
    <xf numFmtId="169" fontId="27" fillId="24" borderId="0" xfId="38" applyNumberFormat="1" applyFont="1" applyFill="1" applyAlignment="1" applyProtection="1">
      <alignment horizontal="left" vertical="center"/>
      <protection locked="0"/>
    </xf>
    <xf numFmtId="164" fontId="27" fillId="24" borderId="0" xfId="38" applyNumberFormat="1" applyFont="1" applyFill="1" applyAlignment="1" applyProtection="1">
      <alignment horizontal="left" vertical="center"/>
      <protection locked="0"/>
    </xf>
    <xf numFmtId="164" fontId="23" fillId="24" borderId="0" xfId="38" applyNumberFormat="1" applyFont="1" applyFill="1" applyAlignment="1" applyProtection="1">
      <alignment vertical="center"/>
      <protection locked="0"/>
    </xf>
    <xf numFmtId="169" fontId="29" fillId="40" borderId="0" xfId="34" applyFont="1" applyFill="1" applyBorder="1" applyAlignment="1">
      <alignment horizontal="left" vertical="center"/>
    </xf>
    <xf numFmtId="169" fontId="22" fillId="40" borderId="0" xfId="34" applyFont="1" applyFill="1" applyBorder="1" applyAlignment="1">
      <alignment horizontal="left" vertical="center"/>
    </xf>
    <xf numFmtId="169" fontId="92" fillId="36" borderId="0" xfId="34" applyFont="1" applyFill="1" applyBorder="1" applyAlignment="1">
      <alignment vertical="center"/>
    </xf>
    <xf numFmtId="169" fontId="3" fillId="24" borderId="0" xfId="34" applyFill="1" applyBorder="1" applyAlignment="1">
      <alignment vertical="center"/>
    </xf>
    <xf numFmtId="169" fontId="92" fillId="41" borderId="0" xfId="34" applyFont="1" applyFill="1" applyBorder="1" applyAlignment="1">
      <alignment vertical="center"/>
    </xf>
    <xf numFmtId="169" fontId="3" fillId="23" borderId="0" xfId="34" applyFill="1" applyBorder="1" applyAlignment="1">
      <alignment vertical="center"/>
    </xf>
    <xf numFmtId="169" fontId="23" fillId="23" borderId="0" xfId="34" applyFont="1" applyFill="1" applyAlignment="1" applyProtection="1">
      <alignment vertical="center" wrapText="1"/>
      <protection locked="0"/>
    </xf>
    <xf numFmtId="169" fontId="23" fillId="25" borderId="0" xfId="34" applyFont="1" applyFill="1" applyAlignment="1" applyProtection="1">
      <alignment vertical="center" wrapText="1"/>
      <protection locked="0"/>
    </xf>
    <xf numFmtId="169" fontId="23" fillId="23" borderId="0" xfId="34" applyFont="1" applyFill="1" applyBorder="1" applyAlignment="1" applyProtection="1">
      <alignment vertical="center" wrapText="1"/>
      <protection locked="0"/>
    </xf>
    <xf numFmtId="169" fontId="23" fillId="0" borderId="0" xfId="34" applyFont="1" applyFill="1" applyAlignment="1" applyProtection="1">
      <alignment vertical="center" wrapText="1"/>
      <protection locked="0"/>
    </xf>
    <xf numFmtId="169" fontId="3" fillId="23" borderId="0" xfId="34" applyFont="1" applyFill="1"/>
    <xf numFmtId="169" fontId="3" fillId="23" borderId="0" xfId="34" applyFill="1"/>
    <xf numFmtId="169" fontId="3" fillId="35" borderId="0" xfId="34" applyFill="1"/>
    <xf numFmtId="169" fontId="29" fillId="28" borderId="0" xfId="34" quotePrefix="1" applyFont="1" applyFill="1" applyAlignment="1">
      <alignment horizontal="center" vertical="center"/>
    </xf>
    <xf numFmtId="169" fontId="29" fillId="28" borderId="0" xfId="34" applyFont="1" applyFill="1" applyAlignment="1">
      <alignment horizontal="left" vertical="center"/>
    </xf>
    <xf numFmtId="169" fontId="3" fillId="28" borderId="0" xfId="34" applyFill="1"/>
    <xf numFmtId="169" fontId="3" fillId="24" borderId="0" xfId="34" applyFill="1"/>
    <xf numFmtId="169" fontId="5" fillId="25" borderId="0" xfId="34" applyFont="1" applyFill="1" applyBorder="1" applyAlignment="1">
      <alignment vertical="center"/>
    </xf>
    <xf numFmtId="169" fontId="5" fillId="23" borderId="0" xfId="34" applyFont="1" applyFill="1" applyBorder="1" applyAlignment="1">
      <alignment vertical="center"/>
    </xf>
    <xf numFmtId="169" fontId="3" fillId="0" borderId="0" xfId="34"/>
    <xf numFmtId="171" fontId="23" fillId="0" borderId="0" xfId="37" applyNumberFormat="1" applyFont="1" applyFill="1" applyAlignment="1" applyProtection="1">
      <alignment horizontal="center" vertical="center"/>
      <protection locked="0"/>
    </xf>
    <xf numFmtId="171" fontId="23" fillId="38" borderId="0" xfId="37" applyNumberFormat="1" applyFont="1" applyFill="1" applyAlignment="1" applyProtection="1">
      <alignment horizontal="center" vertical="center"/>
      <protection locked="0"/>
    </xf>
    <xf numFmtId="171" fontId="23" fillId="38" borderId="0" xfId="37" applyNumberFormat="1" applyFont="1" applyFill="1" applyBorder="1" applyAlignment="1" applyProtection="1">
      <alignment horizontal="center" vertical="center"/>
      <protection locked="0"/>
    </xf>
    <xf numFmtId="164" fontId="23" fillId="71" borderId="0" xfId="37" applyNumberFormat="1" applyFont="1" applyFill="1" applyBorder="1" applyAlignment="1" applyProtection="1">
      <alignment vertical="center"/>
      <protection locked="0"/>
    </xf>
    <xf numFmtId="164" fontId="23" fillId="0" borderId="0" xfId="37" applyFont="1" applyFill="1" applyBorder="1" applyAlignment="1" applyProtection="1">
      <alignment vertical="center"/>
      <protection locked="0"/>
    </xf>
    <xf numFmtId="169" fontId="147" fillId="65" borderId="0" xfId="34" applyFont="1" applyFill="1" applyBorder="1" applyAlignment="1">
      <alignment vertical="center"/>
    </xf>
    <xf numFmtId="20" fontId="147" fillId="65" borderId="0" xfId="34" applyNumberFormat="1" applyFont="1" applyFill="1" applyBorder="1" applyAlignment="1">
      <alignment horizontal="center" vertical="center"/>
    </xf>
    <xf numFmtId="169" fontId="89" fillId="83" borderId="0" xfId="34" applyFont="1" applyFill="1" applyBorder="1" applyAlignment="1">
      <alignment vertical="center"/>
    </xf>
    <xf numFmtId="20" fontId="89" fillId="83" borderId="0" xfId="34" applyNumberFormat="1" applyFont="1" applyFill="1" applyBorder="1" applyAlignment="1">
      <alignment horizontal="center" vertical="center"/>
    </xf>
    <xf numFmtId="20" fontId="150" fillId="71" borderId="0" xfId="25" applyNumberFormat="1" applyFont="1" applyFill="1" applyAlignment="1" applyProtection="1">
      <alignment horizontal="center" vertical="center"/>
      <protection locked="0"/>
    </xf>
    <xf numFmtId="169" fontId="89" fillId="67" borderId="0" xfId="34" applyFont="1" applyFill="1" applyBorder="1" applyAlignment="1">
      <alignment horizontal="center" vertical="center"/>
    </xf>
    <xf numFmtId="20" fontId="89" fillId="67" borderId="0" xfId="34" applyNumberFormat="1" applyFont="1" applyFill="1" applyBorder="1" applyAlignment="1">
      <alignment horizontal="center" vertical="center"/>
    </xf>
    <xf numFmtId="169" fontId="89" fillId="67" borderId="0" xfId="34" applyFont="1" applyFill="1" applyBorder="1" applyAlignment="1">
      <alignment vertical="center"/>
    </xf>
    <xf numFmtId="169" fontId="70" fillId="27" borderId="0" xfId="0" applyFont="1" applyFill="1" applyBorder="1"/>
    <xf numFmtId="169" fontId="3" fillId="0" borderId="0" xfId="34"/>
    <xf numFmtId="164" fontId="27" fillId="23" borderId="0" xfId="37" applyNumberFormat="1" applyFont="1" applyFill="1" applyBorder="1" applyAlignment="1" applyProtection="1">
      <alignment horizontal="left" vertical="center"/>
    </xf>
    <xf numFmtId="164" fontId="27" fillId="25" borderId="0" xfId="37" applyNumberFormat="1" applyFont="1" applyFill="1" applyBorder="1" applyAlignment="1" applyProtection="1">
      <alignment horizontal="left" vertical="center"/>
    </xf>
    <xf numFmtId="164" fontId="20" fillId="23" borderId="0" xfId="37" applyFont="1" applyFill="1" applyBorder="1" applyAlignment="1">
      <alignment horizontal="center" vertical="center"/>
    </xf>
    <xf numFmtId="164" fontId="23" fillId="23" borderId="0" xfId="37" applyFont="1" applyFill="1" applyBorder="1" applyAlignment="1">
      <alignment vertical="center"/>
    </xf>
    <xf numFmtId="164" fontId="3" fillId="23" borderId="0" xfId="37" applyFont="1" applyFill="1" applyBorder="1" applyAlignment="1">
      <alignment horizontal="left" vertical="center"/>
    </xf>
    <xf numFmtId="169" fontId="16" fillId="27" borderId="0" xfId="29" applyFont="1" applyFill="1" applyBorder="1" applyAlignment="1" applyProtection="1">
      <alignment horizontal="center" vertical="center"/>
    </xf>
    <xf numFmtId="169" fontId="29" fillId="28" borderId="0" xfId="34" applyFont="1" applyFill="1" applyAlignment="1">
      <alignment horizontal="left" vertical="center"/>
    </xf>
    <xf numFmtId="169" fontId="88" fillId="23" borderId="0" xfId="34" applyFont="1" applyFill="1" applyBorder="1" applyAlignment="1">
      <alignment vertical="center"/>
    </xf>
    <xf numFmtId="164" fontId="3" fillId="23" borderId="0" xfId="37" applyFont="1" applyFill="1" applyBorder="1" applyAlignment="1">
      <alignment vertical="center"/>
    </xf>
    <xf numFmtId="169" fontId="88" fillId="33" borderId="0" xfId="34" applyFont="1" applyFill="1" applyBorder="1" applyAlignment="1">
      <alignment vertical="center"/>
    </xf>
    <xf numFmtId="164" fontId="3" fillId="33" borderId="0" xfId="37" applyFont="1" applyFill="1" applyBorder="1" applyAlignment="1">
      <alignment vertical="center"/>
    </xf>
    <xf numFmtId="164" fontId="23" fillId="33" borderId="0" xfId="37" applyFont="1" applyFill="1" applyBorder="1" applyAlignment="1">
      <alignment vertical="center"/>
    </xf>
    <xf numFmtId="169" fontId="27" fillId="23" borderId="0" xfId="37" quotePrefix="1" applyNumberFormat="1" applyFont="1" applyFill="1" applyAlignment="1" applyProtection="1">
      <alignment horizontal="left" vertical="center"/>
      <protection locked="0"/>
    </xf>
    <xf numFmtId="164" fontId="27" fillId="23" borderId="0" xfId="37" applyNumberFormat="1" applyFont="1" applyFill="1" applyAlignment="1" applyProtection="1">
      <alignment horizontal="left" vertical="center"/>
      <protection locked="0"/>
    </xf>
    <xf numFmtId="164" fontId="27" fillId="25" borderId="0" xfId="37" applyNumberFormat="1" applyFont="1" applyFill="1" applyAlignment="1" applyProtection="1">
      <alignment horizontal="left" vertical="center"/>
      <protection locked="0"/>
    </xf>
    <xf numFmtId="164" fontId="23" fillId="23" borderId="0" xfId="37" applyFont="1" applyFill="1" applyAlignment="1" applyProtection="1">
      <alignment vertical="center"/>
      <protection locked="0"/>
    </xf>
    <xf numFmtId="164" fontId="23" fillId="23" borderId="0" xfId="37" applyNumberFormat="1" applyFont="1" applyFill="1" applyAlignment="1" applyProtection="1">
      <alignment horizontal="left" vertical="center"/>
      <protection locked="0"/>
    </xf>
    <xf numFmtId="164" fontId="20" fillId="23" borderId="0" xfId="37" quotePrefix="1" applyFont="1" applyFill="1" applyBorder="1" applyAlignment="1">
      <alignment horizontal="center" vertical="center"/>
    </xf>
    <xf numFmtId="164" fontId="23" fillId="25" borderId="0" xfId="37" applyFont="1" applyFill="1" applyAlignment="1" applyProtection="1">
      <alignment vertical="center"/>
      <protection locked="0"/>
    </xf>
    <xf numFmtId="164" fontId="91" fillId="33" borderId="0" xfId="41" applyFont="1" applyFill="1" applyBorder="1" applyAlignment="1">
      <alignment horizontal="left" vertical="center"/>
    </xf>
    <xf numFmtId="169" fontId="91" fillId="33" borderId="0" xfId="41" applyNumberFormat="1" applyFont="1" applyFill="1" applyBorder="1" applyAlignment="1">
      <alignment horizontal="center" vertical="center"/>
    </xf>
    <xf numFmtId="164" fontId="27" fillId="33" borderId="0" xfId="37" applyNumberFormat="1" applyFont="1" applyFill="1" applyBorder="1" applyAlignment="1" applyProtection="1">
      <alignment horizontal="left" vertical="center"/>
    </xf>
    <xf numFmtId="169" fontId="27" fillId="33" borderId="0" xfId="41" applyNumberFormat="1" applyFont="1" applyFill="1" applyBorder="1" applyAlignment="1" applyProtection="1">
      <alignment horizontal="left" vertical="center"/>
    </xf>
    <xf numFmtId="169" fontId="27" fillId="0" borderId="0" xfId="37" applyNumberFormat="1" applyFont="1" applyFill="1" applyAlignment="1" applyProtection="1">
      <alignment horizontal="left" vertical="center"/>
      <protection locked="0"/>
    </xf>
    <xf numFmtId="164" fontId="23" fillId="0" borderId="0" xfId="37" applyFont="1" applyFill="1" applyAlignment="1" applyProtection="1">
      <alignment vertical="center"/>
      <protection locked="0"/>
    </xf>
    <xf numFmtId="164" fontId="27" fillId="0" borderId="0" xfId="37" applyNumberFormat="1" applyFont="1" applyFill="1" applyAlignment="1" applyProtection="1">
      <alignment horizontal="left" vertical="center"/>
      <protection locked="0"/>
    </xf>
    <xf numFmtId="164" fontId="23" fillId="0" borderId="0" xfId="37" applyNumberFormat="1" applyFont="1" applyFill="1" applyAlignment="1" applyProtection="1">
      <alignment horizontal="left" vertical="center"/>
      <protection locked="0"/>
    </xf>
    <xf numFmtId="169" fontId="27" fillId="25" borderId="0" xfId="37" applyNumberFormat="1" applyFont="1" applyFill="1" applyAlignment="1" applyProtection="1">
      <alignment horizontal="left" vertical="center"/>
      <protection locked="0"/>
    </xf>
    <xf numFmtId="169" fontId="16" fillId="28" borderId="0" xfId="96" applyFont="1" applyFill="1" applyAlignment="1">
      <alignment vertical="center"/>
    </xf>
    <xf numFmtId="169" fontId="29" fillId="28" borderId="0" xfId="34" quotePrefix="1" applyFont="1" applyFill="1" applyAlignment="1">
      <alignment horizontal="center" vertical="center"/>
    </xf>
    <xf numFmtId="169" fontId="22" fillId="28" borderId="0" xfId="96" applyFont="1" applyFill="1" applyAlignment="1">
      <alignment horizontal="left" vertical="center"/>
    </xf>
    <xf numFmtId="169" fontId="22" fillId="28" borderId="0" xfId="96" applyFont="1" applyFill="1" applyAlignment="1">
      <alignment vertical="center"/>
    </xf>
    <xf numFmtId="169" fontId="25" fillId="28" borderId="0" xfId="96" applyFont="1" applyFill="1" applyAlignment="1">
      <alignment horizontal="center" vertical="center"/>
    </xf>
    <xf numFmtId="169" fontId="5" fillId="25" borderId="0" xfId="96" applyFont="1" applyFill="1" applyBorder="1" applyAlignment="1">
      <alignment vertical="center"/>
    </xf>
    <xf numFmtId="169" fontId="5" fillId="23" borderId="0" xfId="96" applyFont="1" applyFill="1" applyBorder="1" applyAlignment="1">
      <alignment vertical="center"/>
    </xf>
    <xf numFmtId="169" fontId="23" fillId="23" borderId="0" xfId="96" applyFont="1" applyFill="1" applyAlignment="1" applyProtection="1">
      <alignment vertical="center" wrapText="1"/>
      <protection locked="0"/>
    </xf>
    <xf numFmtId="169" fontId="5" fillId="0" borderId="0" xfId="96" applyFont="1" applyFill="1" applyBorder="1" applyAlignment="1">
      <alignment vertical="center"/>
    </xf>
    <xf numFmtId="169" fontId="27" fillId="0" borderId="0" xfId="37" quotePrefix="1" applyNumberFormat="1" applyFont="1" applyFill="1" applyAlignment="1" applyProtection="1">
      <alignment horizontal="left" vertical="center"/>
      <protection locked="0"/>
    </xf>
    <xf numFmtId="169" fontId="89" fillId="23" borderId="0" xfId="96" applyFont="1" applyFill="1" applyBorder="1" applyAlignment="1">
      <alignment vertical="center"/>
    </xf>
    <xf numFmtId="169" fontId="12" fillId="23" borderId="0" xfId="96" applyFont="1" applyFill="1" applyBorder="1" applyAlignment="1">
      <alignment vertical="center"/>
    </xf>
    <xf numFmtId="170" fontId="89" fillId="23" borderId="0" xfId="96" applyNumberFormat="1" applyFont="1" applyFill="1" applyBorder="1" applyAlignment="1">
      <alignment horizontal="center" vertical="center"/>
    </xf>
    <xf numFmtId="169" fontId="89" fillId="25" borderId="0" xfId="96" applyFont="1" applyFill="1" applyBorder="1" applyAlignment="1">
      <alignment vertical="center"/>
    </xf>
    <xf numFmtId="170" fontId="89" fillId="25" borderId="0" xfId="96" applyNumberFormat="1" applyFont="1" applyFill="1" applyBorder="1" applyAlignment="1">
      <alignment horizontal="center" vertical="center"/>
    </xf>
    <xf numFmtId="169" fontId="5" fillId="25" borderId="0" xfId="34" applyFont="1" applyFill="1" applyBorder="1" applyAlignment="1">
      <alignment vertical="center"/>
    </xf>
    <xf numFmtId="169" fontId="5" fillId="23" borderId="0" xfId="34" applyFont="1" applyFill="1" applyBorder="1" applyAlignment="1">
      <alignment vertical="center"/>
    </xf>
    <xf numFmtId="49" fontId="27" fillId="23" borderId="0" xfId="37" applyNumberFormat="1" applyFont="1" applyFill="1" applyBorder="1" applyAlignment="1" applyProtection="1">
      <alignment horizontal="left" vertical="center"/>
    </xf>
    <xf numFmtId="164" fontId="91" fillId="23" borderId="0" xfId="41" applyFont="1" applyFill="1" applyBorder="1" applyAlignment="1">
      <alignment horizontal="left" vertical="center"/>
    </xf>
    <xf numFmtId="169" fontId="27" fillId="23" borderId="0" xfId="41" applyNumberFormat="1" applyFont="1" applyFill="1" applyBorder="1" applyAlignment="1" applyProtection="1">
      <alignment horizontal="left" vertical="center"/>
    </xf>
    <xf numFmtId="169" fontId="22" fillId="24" borderId="0" xfId="96" applyFont="1" applyFill="1" applyBorder="1" applyAlignment="1">
      <alignment vertical="center"/>
    </xf>
    <xf numFmtId="169" fontId="26" fillId="24" borderId="0" xfId="37" applyNumberFormat="1" applyFont="1" applyFill="1" applyAlignment="1" applyProtection="1">
      <alignment horizontal="left" vertical="center"/>
      <protection locked="0"/>
    </xf>
    <xf numFmtId="164" fontId="26" fillId="24" borderId="0" xfId="37" applyNumberFormat="1" applyFont="1" applyFill="1" applyAlignment="1" applyProtection="1">
      <alignment horizontal="left" vertical="center"/>
      <protection locked="0"/>
    </xf>
    <xf numFmtId="169" fontId="26" fillId="24" borderId="0" xfId="96" applyFont="1" applyFill="1" applyAlignment="1" applyProtection="1">
      <alignment vertical="center" wrapText="1"/>
      <protection locked="0"/>
    </xf>
    <xf numFmtId="164" fontId="26" fillId="24" borderId="0" xfId="37" applyNumberFormat="1" applyFont="1" applyFill="1" applyAlignment="1" applyProtection="1">
      <alignment vertical="center"/>
      <protection locked="0"/>
    </xf>
    <xf numFmtId="169" fontId="23" fillId="0" borderId="0" xfId="96" applyFont="1" applyFill="1" applyBorder="1" applyAlignment="1">
      <alignment vertical="center"/>
    </xf>
    <xf numFmtId="164" fontId="23" fillId="0" borderId="0" xfId="37" applyNumberFormat="1" applyFont="1" applyFill="1" applyAlignment="1" applyProtection="1">
      <alignment horizontal="center" vertical="center"/>
      <protection locked="0"/>
    </xf>
    <xf numFmtId="164" fontId="23" fillId="23" borderId="0" xfId="37" applyNumberFormat="1" applyFont="1" applyFill="1" applyAlignment="1" applyProtection="1">
      <alignment horizontal="center" vertical="center"/>
      <protection locked="0"/>
    </xf>
    <xf numFmtId="164" fontId="23" fillId="25" borderId="0" xfId="37" applyNumberFormat="1" applyFont="1" applyFill="1" applyAlignment="1" applyProtection="1">
      <alignment horizontal="center" vertical="center"/>
      <protection locked="0"/>
    </xf>
    <xf numFmtId="169" fontId="23" fillId="0" borderId="0" xfId="96" applyFont="1" applyFill="1" applyBorder="1" applyAlignment="1">
      <alignment horizontal="center" vertical="center"/>
    </xf>
    <xf numFmtId="169" fontId="152" fillId="65" borderId="20" xfId="29" applyFont="1" applyFill="1" applyBorder="1" applyAlignment="1" applyProtection="1">
      <alignment horizontal="center" vertical="center"/>
    </xf>
    <xf numFmtId="169" fontId="70" fillId="69" borderId="0" xfId="0" applyFont="1" applyFill="1" applyBorder="1"/>
    <xf numFmtId="169" fontId="0" fillId="69" borderId="0" xfId="0" applyFill="1" applyBorder="1" applyAlignment="1">
      <alignment vertical="center"/>
    </xf>
    <xf numFmtId="164" fontId="151" fillId="0" borderId="0" xfId="34" applyNumberFormat="1" applyFont="1" applyFill="1" applyBorder="1" applyAlignment="1" applyProtection="1">
      <alignment horizontal="left" vertical="center" indent="3"/>
    </xf>
    <xf numFmtId="169" fontId="148" fillId="31" borderId="20" xfId="29" applyFont="1" applyFill="1" applyBorder="1" applyAlignment="1" applyProtection="1">
      <alignment horizontal="center" vertical="center"/>
    </xf>
    <xf numFmtId="1" fontId="67" fillId="25" borderId="0" xfId="37" applyNumberFormat="1" applyFont="1" applyFill="1" applyBorder="1" applyAlignment="1">
      <alignment horizontal="center" vertical="center"/>
    </xf>
    <xf numFmtId="164" fontId="5" fillId="0" borderId="0" xfId="41" applyFont="1" applyFill="1" applyBorder="1" applyAlignment="1">
      <alignment horizontal="left" vertical="center"/>
    </xf>
    <xf numFmtId="164" fontId="5" fillId="0" borderId="0" xfId="37" applyNumberFormat="1" applyFont="1" applyFill="1" applyBorder="1" applyAlignment="1" applyProtection="1">
      <alignment horizontal="left" vertical="center"/>
    </xf>
    <xf numFmtId="170" fontId="5" fillId="0" borderId="16" xfId="34" applyNumberFormat="1" applyFont="1" applyFill="1" applyBorder="1" applyAlignment="1" applyProtection="1">
      <alignment horizontal="center" vertical="center"/>
    </xf>
    <xf numFmtId="170" fontId="5" fillId="0" borderId="16" xfId="41" applyNumberFormat="1" applyFont="1" applyFill="1" applyBorder="1" applyAlignment="1" applyProtection="1">
      <alignment horizontal="center" vertical="center"/>
    </xf>
    <xf numFmtId="169" fontId="5" fillId="0" borderId="0" xfId="34" applyFont="1" applyFill="1" applyBorder="1" applyAlignment="1">
      <alignment horizontal="left" vertical="center"/>
    </xf>
    <xf numFmtId="164" fontId="5" fillId="0" borderId="0" xfId="34" applyNumberFormat="1" applyFont="1" applyFill="1" applyBorder="1" applyAlignment="1" applyProtection="1">
      <alignment horizontal="left" vertical="center"/>
    </xf>
    <xf numFmtId="169" fontId="5" fillId="0" borderId="0" xfId="34" applyNumberFormat="1" applyFont="1" applyFill="1" applyBorder="1" applyAlignment="1" applyProtection="1">
      <alignment horizontal="left" vertical="center"/>
    </xf>
    <xf numFmtId="169" fontId="25" fillId="29" borderId="35" xfId="29" applyFont="1" applyFill="1" applyBorder="1" applyAlignment="1" applyProtection="1">
      <alignment horizontal="center" vertical="center"/>
    </xf>
    <xf numFmtId="169" fontId="71" fillId="37" borderId="36" xfId="29" applyFont="1" applyFill="1" applyBorder="1" applyAlignment="1" applyProtection="1">
      <alignment horizontal="center" vertical="center"/>
    </xf>
    <xf numFmtId="169" fontId="25" fillId="49" borderId="36" xfId="29" applyFont="1" applyFill="1" applyBorder="1" applyAlignment="1" applyProtection="1">
      <alignment horizontal="center" vertical="center"/>
    </xf>
    <xf numFmtId="169" fontId="5" fillId="23" borderId="37" xfId="29" applyFont="1" applyFill="1" applyBorder="1" applyAlignment="1" applyProtection="1">
      <alignment horizontal="center"/>
    </xf>
    <xf numFmtId="169" fontId="25" fillId="50" borderId="37" xfId="29" applyFont="1" applyFill="1" applyBorder="1" applyAlignment="1" applyProtection="1">
      <alignment horizontal="center"/>
    </xf>
    <xf numFmtId="169" fontId="22" fillId="51" borderId="37" xfId="29" applyFont="1" applyFill="1" applyBorder="1" applyAlignment="1" applyProtection="1">
      <alignment horizontal="center"/>
    </xf>
    <xf numFmtId="169" fontId="25" fillId="30" borderId="37" xfId="29" applyFont="1" applyFill="1" applyBorder="1" applyAlignment="1" applyProtection="1">
      <alignment horizontal="center"/>
    </xf>
    <xf numFmtId="169" fontId="25" fillId="0" borderId="37" xfId="29" applyFont="1" applyFill="1" applyBorder="1" applyAlignment="1" applyProtection="1">
      <alignment horizontal="center"/>
    </xf>
    <xf numFmtId="169" fontId="22" fillId="48" borderId="0" xfId="29" applyFont="1" applyFill="1" applyBorder="1" applyAlignment="1" applyProtection="1">
      <alignment horizontal="center" vertical="center"/>
    </xf>
    <xf numFmtId="169" fontId="22" fillId="43" borderId="36" xfId="29" applyFont="1" applyFill="1" applyBorder="1" applyAlignment="1" applyProtection="1">
      <alignment horizontal="center" vertical="center"/>
    </xf>
    <xf numFmtId="169" fontId="22" fillId="44" borderId="0" xfId="29" applyFont="1" applyFill="1" applyBorder="1" applyAlignment="1" applyProtection="1">
      <alignment horizontal="center" vertical="center"/>
    </xf>
    <xf numFmtId="169" fontId="102" fillId="29" borderId="36" xfId="29" applyFont="1" applyFill="1" applyBorder="1" applyAlignment="1" applyProtection="1">
      <alignment horizontal="center" vertical="center"/>
    </xf>
    <xf numFmtId="169" fontId="102" fillId="49" borderId="36" xfId="29" applyFont="1" applyFill="1" applyBorder="1" applyAlignment="1" applyProtection="1">
      <alignment horizontal="center" vertical="center"/>
    </xf>
    <xf numFmtId="169" fontId="102" fillId="25" borderId="36" xfId="29" applyFont="1" applyFill="1" applyBorder="1" applyAlignment="1" applyProtection="1">
      <alignment horizontal="center" vertical="center"/>
    </xf>
    <xf numFmtId="169" fontId="102" fillId="52" borderId="36" xfId="29" applyFont="1" applyFill="1" applyBorder="1" applyAlignment="1" applyProtection="1">
      <alignment horizontal="center" vertical="center"/>
    </xf>
    <xf numFmtId="169" fontId="100" fillId="44" borderId="36" xfId="29" applyFont="1" applyFill="1" applyBorder="1" applyAlignment="1" applyProtection="1">
      <alignment horizontal="center" vertical="center"/>
    </xf>
    <xf numFmtId="169" fontId="16" fillId="27" borderId="0" xfId="29" applyFont="1" applyFill="1" applyBorder="1" applyAlignment="1" applyProtection="1">
      <alignment horizontal="center" vertical="center"/>
    </xf>
    <xf numFmtId="169" fontId="25" fillId="53" borderId="18" xfId="29" applyFont="1" applyFill="1" applyBorder="1" applyAlignment="1" applyProtection="1">
      <alignment horizontal="center" vertical="center"/>
    </xf>
    <xf numFmtId="169" fontId="3" fillId="25" borderId="0" xfId="34" applyFill="1" applyBorder="1" applyAlignment="1">
      <alignment vertical="center"/>
    </xf>
    <xf numFmtId="169" fontId="118" fillId="56" borderId="35" xfId="29" applyFont="1" applyFill="1" applyBorder="1" applyAlignment="1" applyProtection="1">
      <alignment horizontal="center" vertical="center"/>
    </xf>
    <xf numFmtId="169" fontId="118" fillId="24" borderId="36" xfId="29" applyFont="1" applyFill="1" applyBorder="1" applyAlignment="1" applyProtection="1">
      <alignment horizontal="center" vertical="center"/>
    </xf>
    <xf numFmtId="169" fontId="25" fillId="31" borderId="20" xfId="29" applyFont="1" applyFill="1" applyBorder="1" applyAlignment="1" applyProtection="1">
      <alignment horizontal="center" vertical="center"/>
    </xf>
    <xf numFmtId="169" fontId="136" fillId="65" borderId="20" xfId="29" applyFont="1" applyFill="1" applyBorder="1" applyAlignment="1" applyProtection="1">
      <alignment horizontal="center" vertical="center"/>
    </xf>
    <xf numFmtId="169" fontId="136" fillId="63" borderId="18" xfId="29" applyFont="1" applyFill="1" applyBorder="1" applyAlignment="1" applyProtection="1">
      <alignment horizontal="center" vertical="center"/>
    </xf>
    <xf numFmtId="169" fontId="25" fillId="52" borderId="76" xfId="29" applyFont="1" applyFill="1" applyBorder="1" applyAlignment="1" applyProtection="1">
      <alignment horizontal="center" vertical="center"/>
    </xf>
    <xf numFmtId="169" fontId="22" fillId="24" borderId="76" xfId="29" applyFont="1" applyFill="1" applyBorder="1" applyAlignment="1" applyProtection="1">
      <alignment horizontal="center" vertical="center"/>
    </xf>
    <xf numFmtId="169" fontId="22" fillId="34" borderId="47" xfId="29" applyFont="1" applyFill="1" applyBorder="1" applyAlignment="1" applyProtection="1">
      <alignment horizontal="center" vertical="center"/>
    </xf>
    <xf numFmtId="169" fontId="135" fillId="68" borderId="0" xfId="29" applyFont="1" applyFill="1" applyBorder="1" applyAlignment="1" applyProtection="1">
      <alignment horizontal="center" vertical="center"/>
    </xf>
    <xf numFmtId="169" fontId="102" fillId="52" borderId="76" xfId="29" applyFont="1" applyFill="1" applyBorder="1" applyAlignment="1" applyProtection="1">
      <alignment horizontal="center" vertical="center"/>
    </xf>
    <xf numFmtId="169" fontId="135" fillId="50" borderId="37" xfId="29" applyFont="1" applyFill="1" applyBorder="1" applyAlignment="1" applyProtection="1">
      <alignment horizontal="center"/>
    </xf>
    <xf numFmtId="169" fontId="153" fillId="0" borderId="0" xfId="0" applyFont="1"/>
    <xf numFmtId="169" fontId="154" fillId="48" borderId="0" xfId="29" applyFont="1" applyFill="1" applyBorder="1" applyAlignment="1" applyProtection="1">
      <alignment horizontal="center" vertical="center"/>
    </xf>
    <xf numFmtId="169" fontId="70" fillId="83" borderId="0" xfId="0" applyFont="1" applyFill="1" applyBorder="1"/>
    <xf numFmtId="169" fontId="0" fillId="83" borderId="0" xfId="0" applyFill="1" applyBorder="1" applyAlignment="1">
      <alignment vertical="center"/>
    </xf>
    <xf numFmtId="169" fontId="0" fillId="0" borderId="0" xfId="0"/>
    <xf numFmtId="169" fontId="32" fillId="23" borderId="45" xfId="0" applyFont="1" applyFill="1" applyBorder="1" applyAlignment="1">
      <alignment horizontal="center" vertical="center" wrapText="1"/>
    </xf>
    <xf numFmtId="169" fontId="35" fillId="25" borderId="21" xfId="0" applyFont="1" applyFill="1" applyBorder="1" applyAlignment="1">
      <alignment horizontal="center" vertical="center"/>
    </xf>
    <xf numFmtId="2" fontId="0" fillId="0" borderId="0" xfId="0" applyNumberFormat="1"/>
    <xf numFmtId="166" fontId="22" fillId="25" borderId="0" xfId="29" applyNumberFormat="1" applyFont="1" applyFill="1" applyAlignment="1" applyProtection="1">
      <alignment horizontal="center" vertical="center"/>
    </xf>
    <xf numFmtId="166" fontId="25" fillId="25" borderId="0" xfId="37" applyNumberFormat="1" applyFont="1" applyFill="1" applyBorder="1" applyAlignment="1">
      <alignment horizontal="left" vertical="center"/>
    </xf>
    <xf numFmtId="166" fontId="25" fillId="25" borderId="0" xfId="34" applyNumberFormat="1" applyFont="1" applyFill="1" applyBorder="1" applyAlignment="1" applyProtection="1">
      <alignment horizontal="left" vertical="center"/>
    </xf>
    <xf numFmtId="166" fontId="5" fillId="0" borderId="0" xfId="34" applyNumberFormat="1" applyFont="1" applyFill="1" applyBorder="1" applyAlignment="1" applyProtection="1">
      <alignment horizontal="left" vertical="center"/>
    </xf>
    <xf numFmtId="166" fontId="5" fillId="0" borderId="0" xfId="41" applyNumberFormat="1" applyFont="1" applyFill="1" applyBorder="1" applyAlignment="1">
      <alignment horizontal="left" vertical="center"/>
    </xf>
    <xf numFmtId="166" fontId="5" fillId="25" borderId="0" xfId="37" applyNumberFormat="1" applyFont="1" applyFill="1" applyBorder="1" applyAlignment="1">
      <alignment horizontal="left" vertical="center"/>
    </xf>
    <xf numFmtId="166" fontId="22" fillId="25" borderId="0" xfId="37" quotePrefix="1" applyNumberFormat="1" applyFont="1" applyFill="1" applyBorder="1" applyAlignment="1">
      <alignment horizontal="center" vertical="center"/>
    </xf>
    <xf numFmtId="166" fontId="0" fillId="0" borderId="0" xfId="0" applyNumberFormat="1"/>
    <xf numFmtId="166" fontId="5" fillId="0" borderId="0" xfId="37" applyNumberFormat="1" applyFont="1" applyBorder="1" applyAlignment="1">
      <alignment horizontal="left" vertical="center"/>
    </xf>
    <xf numFmtId="1" fontId="22" fillId="25" borderId="0" xfId="29" applyNumberFormat="1" applyFont="1" applyFill="1" applyAlignment="1" applyProtection="1">
      <alignment horizontal="center" vertical="center"/>
    </xf>
    <xf numFmtId="1" fontId="25" fillId="29" borderId="30" xfId="37" applyNumberFormat="1" applyFont="1" applyFill="1" applyBorder="1" applyAlignment="1">
      <alignment horizontal="center" vertical="center"/>
    </xf>
    <xf numFmtId="1" fontId="5" fillId="29" borderId="27" xfId="34" applyNumberFormat="1" applyFont="1" applyFill="1" applyBorder="1" applyAlignment="1">
      <alignment vertical="center"/>
    </xf>
    <xf numFmtId="1" fontId="22" fillId="24" borderId="26" xfId="37" applyNumberFormat="1" applyFont="1" applyFill="1" applyBorder="1" applyAlignment="1">
      <alignment horizontal="center" vertical="center"/>
    </xf>
    <xf numFmtId="1" fontId="25" fillId="25" borderId="0" xfId="37" applyNumberFormat="1" applyFont="1" applyFill="1" applyBorder="1" applyAlignment="1">
      <alignment horizontal="left" vertical="center"/>
    </xf>
    <xf numFmtId="1" fontId="5" fillId="0" borderId="30" xfId="34" quotePrefix="1" applyNumberFormat="1" applyFont="1" applyFill="1" applyBorder="1" applyAlignment="1" applyProtection="1">
      <alignment horizontal="left" vertical="center"/>
    </xf>
    <xf numFmtId="1" fontId="5" fillId="0" borderId="26" xfId="37" applyNumberFormat="1" applyFont="1" applyFill="1" applyBorder="1" applyAlignment="1">
      <alignment horizontal="left" vertical="center"/>
    </xf>
    <xf numFmtId="1" fontId="5" fillId="0" borderId="26" xfId="34" applyNumberFormat="1" applyFont="1" applyFill="1" applyBorder="1" applyAlignment="1" applyProtection="1">
      <alignment vertical="center"/>
    </xf>
    <xf numFmtId="1" fontId="5" fillId="0" borderId="27" xfId="34" applyNumberFormat="1" applyFont="1" applyFill="1" applyBorder="1" applyAlignment="1" applyProtection="1">
      <alignment horizontal="left" vertical="center"/>
    </xf>
    <xf numFmtId="1" fontId="25" fillId="25" borderId="0" xfId="34" applyNumberFormat="1" applyFont="1" applyFill="1" applyBorder="1" applyAlignment="1" applyProtection="1">
      <alignment horizontal="left" vertical="center"/>
    </xf>
    <xf numFmtId="1" fontId="5" fillId="0" borderId="29" xfId="34" applyNumberFormat="1" applyFont="1" applyFill="1" applyBorder="1" applyAlignment="1" applyProtection="1">
      <alignment horizontal="left" vertical="center"/>
    </xf>
    <xf numFmtId="1" fontId="5" fillId="0" borderId="0" xfId="34" applyNumberFormat="1" applyFont="1" applyFill="1" applyBorder="1" applyAlignment="1" applyProtection="1">
      <alignment horizontal="left" vertical="center"/>
    </xf>
    <xf numFmtId="1" fontId="5" fillId="0" borderId="30" xfId="34" applyNumberFormat="1" applyFont="1" applyFill="1" applyBorder="1" applyAlignment="1" applyProtection="1">
      <alignment horizontal="left" vertical="center"/>
    </xf>
    <xf numFmtId="1" fontId="5" fillId="0" borderId="26" xfId="37" quotePrefix="1" applyNumberFormat="1" applyFont="1" applyFill="1" applyBorder="1" applyAlignment="1" applyProtection="1">
      <alignment horizontal="left" vertical="center"/>
    </xf>
    <xf numFmtId="1" fontId="5" fillId="0" borderId="27" xfId="37" applyNumberFormat="1" applyFont="1" applyFill="1" applyBorder="1" applyAlignment="1">
      <alignment horizontal="left" vertical="center"/>
    </xf>
    <xf numFmtId="1" fontId="5" fillId="0" borderId="26" xfId="34" applyNumberFormat="1" applyFont="1" applyFill="1" applyBorder="1" applyAlignment="1" applyProtection="1">
      <alignment horizontal="left" vertical="center"/>
    </xf>
    <xf numFmtId="1" fontId="5" fillId="0" borderId="30" xfId="37" quotePrefix="1" applyNumberFormat="1" applyFont="1" applyFill="1" applyBorder="1" applyAlignment="1" applyProtection="1">
      <alignment horizontal="left" vertical="center"/>
    </xf>
    <xf numFmtId="1" fontId="5" fillId="0" borderId="26" xfId="34" applyNumberFormat="1" applyFont="1" applyFill="1" applyBorder="1" applyAlignment="1">
      <alignment horizontal="left" vertical="center"/>
    </xf>
    <xf numFmtId="1" fontId="5" fillId="0" borderId="26" xfId="37" applyNumberFormat="1" applyFont="1" applyFill="1" applyBorder="1" applyAlignment="1" applyProtection="1">
      <alignment horizontal="left" vertical="center"/>
    </xf>
    <xf numFmtId="1" fontId="5" fillId="0" borderId="26" xfId="41" applyNumberFormat="1" applyFont="1" applyFill="1" applyBorder="1" applyAlignment="1">
      <alignment horizontal="left" vertical="center"/>
    </xf>
    <xf numFmtId="1" fontId="5" fillId="0" borderId="27" xfId="41" applyNumberFormat="1" applyFont="1" applyFill="1" applyBorder="1" applyAlignment="1">
      <alignment horizontal="left" vertical="center"/>
    </xf>
    <xf numFmtId="1" fontId="5" fillId="0" borderId="0" xfId="41" applyNumberFormat="1" applyFont="1" applyFill="1" applyBorder="1" applyAlignment="1">
      <alignment horizontal="left" vertical="center"/>
    </xf>
    <xf numFmtId="1" fontId="25" fillId="23" borderId="30" xfId="41" applyNumberFormat="1" applyFont="1" applyFill="1" applyBorder="1" applyAlignment="1" applyProtection="1">
      <alignment horizontal="left" vertical="center"/>
    </xf>
    <xf numFmtId="1" fontId="25" fillId="23" borderId="26" xfId="37" quotePrefix="1" applyNumberFormat="1" applyFont="1" applyFill="1" applyBorder="1" applyAlignment="1" applyProtection="1">
      <alignment horizontal="left" vertical="center"/>
    </xf>
    <xf numFmtId="1" fontId="25" fillId="23" borderId="26" xfId="37" applyNumberFormat="1" applyFont="1" applyFill="1" applyBorder="1" applyAlignment="1" applyProtection="1">
      <alignment horizontal="left" vertical="center"/>
    </xf>
    <xf numFmtId="1" fontId="25" fillId="23" borderId="27" xfId="37" applyNumberFormat="1" applyFont="1" applyFill="1" applyBorder="1" applyAlignment="1" applyProtection="1">
      <alignment horizontal="left" vertical="center"/>
    </xf>
    <xf numFmtId="1" fontId="25" fillId="24" borderId="30" xfId="37" applyNumberFormat="1" applyFont="1" applyFill="1" applyBorder="1" applyAlignment="1">
      <alignment horizontal="left" vertical="center"/>
    </xf>
    <xf numFmtId="1" fontId="25" fillId="24" borderId="26" xfId="37" applyNumberFormat="1" applyFont="1" applyFill="1" applyBorder="1" applyAlignment="1">
      <alignment horizontal="left" vertical="center"/>
    </xf>
    <xf numFmtId="1" fontId="5" fillId="24" borderId="27" xfId="37" applyNumberFormat="1" applyFont="1" applyFill="1" applyBorder="1" applyAlignment="1">
      <alignment horizontal="left" vertical="center"/>
    </xf>
    <xf numFmtId="1" fontId="5" fillId="25" borderId="0" xfId="37" applyNumberFormat="1" applyFont="1" applyFill="1" applyBorder="1" applyAlignment="1">
      <alignment horizontal="left" vertical="center"/>
    </xf>
    <xf numFmtId="1" fontId="22" fillId="24" borderId="26" xfId="37" applyNumberFormat="1" applyFont="1" applyFill="1" applyBorder="1" applyAlignment="1">
      <alignment vertical="center"/>
    </xf>
    <xf numFmtId="1" fontId="22" fillId="25" borderId="0" xfId="37" quotePrefix="1" applyNumberFormat="1" applyFont="1" applyFill="1" applyBorder="1" applyAlignment="1">
      <alignment horizontal="center" vertical="center"/>
    </xf>
    <xf numFmtId="1" fontId="5" fillId="0" borderId="0" xfId="37" applyNumberFormat="1" applyFont="1" applyFill="1" applyBorder="1" applyAlignment="1">
      <alignment horizontal="left" vertical="center"/>
    </xf>
    <xf numFmtId="1" fontId="5" fillId="0" borderId="30" xfId="41" applyNumberFormat="1" applyFont="1" applyFill="1" applyBorder="1" applyAlignment="1">
      <alignment horizontal="left" vertical="center"/>
    </xf>
    <xf numFmtId="1" fontId="5" fillId="0" borderId="30" xfId="37" applyNumberFormat="1" applyFont="1" applyFill="1" applyBorder="1" applyAlignment="1">
      <alignment horizontal="left" vertical="center"/>
    </xf>
    <xf numFmtId="1" fontId="5" fillId="0" borderId="30" xfId="34" applyNumberFormat="1" applyFont="1" applyFill="1" applyBorder="1" applyAlignment="1">
      <alignment horizontal="left" vertical="center"/>
    </xf>
    <xf numFmtId="1" fontId="5" fillId="0" borderId="0" xfId="0" applyNumberFormat="1" applyFont="1"/>
    <xf numFmtId="1" fontId="22" fillId="24" borderId="30" xfId="37" applyNumberFormat="1" applyFont="1" applyFill="1" applyBorder="1" applyAlignment="1">
      <alignment horizontal="center" vertical="center"/>
    </xf>
    <xf numFmtId="1" fontId="22" fillId="24" borderId="26" xfId="41" applyNumberFormat="1" applyFont="1" applyFill="1" applyBorder="1" applyAlignment="1">
      <alignment horizontal="left" vertical="center"/>
    </xf>
    <xf numFmtId="1" fontId="22" fillId="24" borderId="26" xfId="41" applyNumberFormat="1" applyFont="1" applyFill="1" applyBorder="1" applyAlignment="1">
      <alignment horizontal="center" vertical="center"/>
    </xf>
    <xf numFmtId="1" fontId="22" fillId="24" borderId="27" xfId="41" applyNumberFormat="1" applyFont="1" applyFill="1" applyBorder="1" applyAlignment="1">
      <alignment horizontal="center" vertical="center"/>
    </xf>
    <xf numFmtId="1" fontId="5" fillId="0" borderId="0" xfId="37" applyNumberFormat="1" applyFont="1" applyBorder="1" applyAlignment="1">
      <alignment horizontal="left" vertical="center"/>
    </xf>
    <xf numFmtId="166" fontId="25" fillId="29" borderId="8" xfId="37" applyNumberFormat="1" applyFont="1" applyFill="1" applyBorder="1" applyAlignment="1">
      <alignment horizontal="center" vertical="center"/>
    </xf>
    <xf numFmtId="166" fontId="5" fillId="29" borderId="7" xfId="34" applyNumberFormat="1" applyFont="1" applyFill="1" applyBorder="1" applyAlignment="1">
      <alignment vertical="center"/>
    </xf>
    <xf numFmtId="166" fontId="22" fillId="24" borderId="0" xfId="37" applyNumberFormat="1" applyFont="1" applyFill="1" applyBorder="1" applyAlignment="1">
      <alignment horizontal="center" vertical="center"/>
    </xf>
    <xf numFmtId="166" fontId="5" fillId="0" borderId="8" xfId="34" quotePrefix="1" applyNumberFormat="1" applyFont="1" applyFill="1" applyBorder="1" applyAlignment="1" applyProtection="1">
      <alignment horizontal="left" vertical="center"/>
    </xf>
    <xf numFmtId="166" fontId="5" fillId="0" borderId="7" xfId="34" applyNumberFormat="1" applyFont="1" applyFill="1" applyBorder="1" applyAlignment="1" applyProtection="1">
      <alignment horizontal="left" vertical="center"/>
    </xf>
    <xf numFmtId="166" fontId="5" fillId="0" borderId="28" xfId="34" applyNumberFormat="1" applyFont="1" applyFill="1" applyBorder="1" applyAlignment="1" applyProtection="1">
      <alignment horizontal="left" vertical="center"/>
    </xf>
    <xf numFmtId="166" fontId="5" fillId="0" borderId="8" xfId="34" applyNumberFormat="1" applyFont="1" applyFill="1" applyBorder="1" applyAlignment="1" applyProtection="1">
      <alignment horizontal="left" vertical="center"/>
    </xf>
    <xf numFmtId="166" fontId="5" fillId="0" borderId="0" xfId="37" quotePrefix="1" applyNumberFormat="1" applyFont="1" applyFill="1" applyBorder="1" applyAlignment="1" applyProtection="1">
      <alignment horizontal="left" vertical="center"/>
    </xf>
    <xf numFmtId="166" fontId="5" fillId="0" borderId="0" xfId="37" applyNumberFormat="1" applyFont="1" applyFill="1" applyBorder="1" applyAlignment="1" applyProtection="1">
      <alignment horizontal="left" vertical="center"/>
    </xf>
    <xf numFmtId="166" fontId="5" fillId="0" borderId="8" xfId="37" quotePrefix="1" applyNumberFormat="1" applyFont="1" applyFill="1" applyBorder="1" applyAlignment="1" applyProtection="1">
      <alignment horizontal="left" vertical="center"/>
    </xf>
    <xf numFmtId="166" fontId="5" fillId="0" borderId="0" xfId="34" applyNumberFormat="1" applyFont="1" applyFill="1" applyBorder="1" applyAlignment="1">
      <alignment horizontal="left" vertical="center"/>
    </xf>
    <xf numFmtId="166" fontId="5" fillId="0" borderId="7" xfId="37" applyNumberFormat="1" applyFont="1" applyFill="1" applyBorder="1" applyAlignment="1" applyProtection="1">
      <alignment horizontal="left" vertical="center"/>
    </xf>
    <xf numFmtId="166" fontId="25" fillId="23" borderId="8" xfId="41" applyNumberFormat="1" applyFont="1" applyFill="1" applyBorder="1" applyAlignment="1" applyProtection="1">
      <alignment horizontal="left" vertical="center"/>
    </xf>
    <xf numFmtId="166" fontId="25" fillId="23" borderId="0" xfId="37" quotePrefix="1" applyNumberFormat="1" applyFont="1" applyFill="1" applyBorder="1" applyAlignment="1" applyProtection="1">
      <alignment horizontal="left" vertical="center"/>
    </xf>
    <xf numFmtId="166" fontId="25" fillId="23" borderId="0" xfId="37" applyNumberFormat="1" applyFont="1" applyFill="1" applyBorder="1" applyAlignment="1" applyProtection="1">
      <alignment horizontal="left" vertical="center"/>
    </xf>
    <xf numFmtId="166" fontId="25" fillId="23" borderId="7" xfId="37" applyNumberFormat="1" applyFont="1" applyFill="1" applyBorder="1" applyAlignment="1" applyProtection="1">
      <alignment horizontal="left" vertical="center"/>
    </xf>
    <xf numFmtId="166" fontId="25" fillId="24" borderId="8" xfId="37" applyNumberFormat="1" applyFont="1" applyFill="1" applyBorder="1" applyAlignment="1">
      <alignment horizontal="left" vertical="center"/>
    </xf>
    <xf numFmtId="166" fontId="25" fillId="24" borderId="0" xfId="37" applyNumberFormat="1" applyFont="1" applyFill="1" applyBorder="1" applyAlignment="1">
      <alignment horizontal="left" vertical="center"/>
    </xf>
    <xf numFmtId="166" fontId="5" fillId="24" borderId="7" xfId="37" applyNumberFormat="1" applyFont="1" applyFill="1" applyBorder="1" applyAlignment="1">
      <alignment horizontal="left" vertical="center"/>
    </xf>
    <xf numFmtId="166" fontId="22" fillId="24" borderId="0" xfId="37" applyNumberFormat="1" applyFont="1" applyFill="1" applyBorder="1" applyAlignment="1">
      <alignment vertical="center"/>
    </xf>
    <xf numFmtId="166" fontId="5" fillId="0" borderId="8" xfId="41" applyNumberFormat="1" applyFont="1" applyFill="1" applyBorder="1" applyAlignment="1">
      <alignment horizontal="left" vertical="center"/>
    </xf>
    <xf numFmtId="166" fontId="5" fillId="0" borderId="8" xfId="37" applyNumberFormat="1" applyFont="1" applyFill="1" applyBorder="1" applyAlignment="1">
      <alignment horizontal="left" vertical="center"/>
    </xf>
    <xf numFmtId="166" fontId="5" fillId="0" borderId="8" xfId="34" applyNumberFormat="1" applyFont="1" applyFill="1" applyBorder="1" applyAlignment="1">
      <alignment horizontal="left" vertical="center"/>
    </xf>
    <xf numFmtId="166" fontId="22" fillId="24" borderId="8" xfId="37" applyNumberFormat="1" applyFont="1" applyFill="1" applyBorder="1" applyAlignment="1">
      <alignment horizontal="center" vertical="center"/>
    </xf>
    <xf numFmtId="166" fontId="22" fillId="24" borderId="0" xfId="41" applyNumberFormat="1" applyFont="1" applyFill="1" applyBorder="1" applyAlignment="1">
      <alignment horizontal="left" vertical="center"/>
    </xf>
    <xf numFmtId="166" fontId="22" fillId="24" borderId="0" xfId="41" applyNumberFormat="1" applyFont="1" applyFill="1" applyBorder="1" applyAlignment="1">
      <alignment horizontal="center" vertical="center"/>
    </xf>
    <xf numFmtId="166" fontId="22" fillId="24" borderId="7" xfId="41" applyNumberFormat="1" applyFont="1" applyFill="1" applyBorder="1" applyAlignment="1">
      <alignment horizontal="center" vertical="center"/>
    </xf>
    <xf numFmtId="1" fontId="25" fillId="29" borderId="8" xfId="37" applyNumberFormat="1" applyFont="1" applyFill="1" applyBorder="1" applyAlignment="1">
      <alignment horizontal="center" vertical="center"/>
    </xf>
    <xf numFmtId="1" fontId="5" fillId="29" borderId="7" xfId="34" applyNumberFormat="1" applyFont="1" applyFill="1" applyBorder="1" applyAlignment="1">
      <alignment vertical="center"/>
    </xf>
    <xf numFmtId="1" fontId="22" fillId="24" borderId="0" xfId="37" applyNumberFormat="1" applyFont="1" applyFill="1" applyBorder="1" applyAlignment="1">
      <alignment horizontal="center" vertical="center"/>
    </xf>
    <xf numFmtId="1" fontId="5" fillId="0" borderId="8" xfId="34" quotePrefix="1" applyNumberFormat="1" applyFont="1" applyFill="1" applyBorder="1" applyAlignment="1" applyProtection="1">
      <alignment horizontal="left" vertical="center"/>
    </xf>
    <xf numFmtId="1" fontId="5" fillId="0" borderId="0" xfId="34" applyNumberFormat="1" applyFont="1" applyFill="1" applyBorder="1" applyAlignment="1" applyProtection="1">
      <alignment vertical="center"/>
    </xf>
    <xf numFmtId="1" fontId="5" fillId="0" borderId="7" xfId="34" applyNumberFormat="1" applyFont="1" applyFill="1" applyBorder="1" applyAlignment="1" applyProtection="1">
      <alignment horizontal="left" vertical="center"/>
    </xf>
    <xf numFmtId="1" fontId="5" fillId="0" borderId="28" xfId="34" applyNumberFormat="1" applyFont="1" applyFill="1" applyBorder="1" applyAlignment="1" applyProtection="1">
      <alignment horizontal="left" vertical="center"/>
    </xf>
    <xf numFmtId="1" fontId="5" fillId="0" borderId="8" xfId="34" applyNumberFormat="1" applyFont="1" applyFill="1" applyBorder="1" applyAlignment="1" applyProtection="1">
      <alignment horizontal="left" vertical="center"/>
    </xf>
    <xf numFmtId="1" fontId="5" fillId="0" borderId="0" xfId="37" quotePrefix="1" applyNumberFormat="1" applyFont="1" applyFill="1" applyBorder="1" applyAlignment="1" applyProtection="1">
      <alignment horizontal="left" vertical="center"/>
    </xf>
    <xf numFmtId="1" fontId="5" fillId="0" borderId="0" xfId="37" applyNumberFormat="1" applyFont="1" applyFill="1" applyBorder="1" applyAlignment="1" applyProtection="1">
      <alignment horizontal="left" vertical="center"/>
    </xf>
    <xf numFmtId="1" fontId="5" fillId="0" borderId="7" xfId="37" applyNumberFormat="1" applyFont="1" applyFill="1" applyBorder="1" applyAlignment="1">
      <alignment horizontal="left" vertical="center"/>
    </xf>
    <xf numFmtId="1" fontId="5" fillId="0" borderId="8" xfId="37" quotePrefix="1" applyNumberFormat="1" applyFont="1" applyFill="1" applyBorder="1" applyAlignment="1" applyProtection="1">
      <alignment horizontal="left" vertical="center"/>
    </xf>
    <xf numFmtId="1" fontId="5" fillId="0" borderId="0" xfId="34" applyNumberFormat="1" applyFont="1" applyFill="1" applyBorder="1" applyAlignment="1">
      <alignment horizontal="left" vertical="center"/>
    </xf>
    <xf numFmtId="1" fontId="5" fillId="0" borderId="7" xfId="37" applyNumberFormat="1" applyFont="1" applyFill="1" applyBorder="1" applyAlignment="1" applyProtection="1">
      <alignment horizontal="left" vertical="center"/>
    </xf>
    <xf numFmtId="1" fontId="25" fillId="23" borderId="8" xfId="41" applyNumberFormat="1" applyFont="1" applyFill="1" applyBorder="1" applyAlignment="1" applyProtection="1">
      <alignment horizontal="left" vertical="center"/>
    </xf>
    <xf numFmtId="1" fontId="25" fillId="23" borderId="0" xfId="37" quotePrefix="1" applyNumberFormat="1" applyFont="1" applyFill="1" applyBorder="1" applyAlignment="1" applyProtection="1">
      <alignment horizontal="left" vertical="center"/>
    </xf>
    <xf numFmtId="1" fontId="25" fillId="23" borderId="0" xfId="37" applyNumberFormat="1" applyFont="1" applyFill="1" applyBorder="1" applyAlignment="1" applyProtection="1">
      <alignment horizontal="left" vertical="center"/>
    </xf>
    <xf numFmtId="1" fontId="25" fillId="23" borderId="7" xfId="37" applyNumberFormat="1" applyFont="1" applyFill="1" applyBorder="1" applyAlignment="1" applyProtection="1">
      <alignment horizontal="left" vertical="center"/>
    </xf>
    <xf numFmtId="1" fontId="25" fillId="24" borderId="8" xfId="37" applyNumberFormat="1" applyFont="1" applyFill="1" applyBorder="1" applyAlignment="1">
      <alignment horizontal="left" vertical="center"/>
    </xf>
    <xf numFmtId="1" fontId="25" fillId="24" borderId="0" xfId="37" applyNumberFormat="1" applyFont="1" applyFill="1" applyBorder="1" applyAlignment="1">
      <alignment horizontal="left" vertical="center"/>
    </xf>
    <xf numFmtId="1" fontId="5" fillId="24" borderId="7" xfId="37" applyNumberFormat="1" applyFont="1" applyFill="1" applyBorder="1" applyAlignment="1">
      <alignment horizontal="left" vertical="center"/>
    </xf>
    <xf numFmtId="1" fontId="22" fillId="24" borderId="0" xfId="37" applyNumberFormat="1" applyFont="1" applyFill="1" applyBorder="1" applyAlignment="1">
      <alignment vertical="center"/>
    </xf>
    <xf numFmtId="1" fontId="5" fillId="0" borderId="8" xfId="41" applyNumberFormat="1" applyFont="1" applyFill="1" applyBorder="1" applyAlignment="1">
      <alignment horizontal="left" vertical="center"/>
    </xf>
    <xf numFmtId="1" fontId="5" fillId="0" borderId="7" xfId="41" applyNumberFormat="1" applyFont="1" applyFill="1" applyBorder="1" applyAlignment="1">
      <alignment horizontal="left" vertical="center"/>
    </xf>
    <xf numFmtId="1" fontId="5" fillId="0" borderId="8" xfId="37" applyNumberFormat="1" applyFont="1" applyFill="1" applyBorder="1" applyAlignment="1">
      <alignment horizontal="left" vertical="center"/>
    </xf>
    <xf numFmtId="1" fontId="5" fillId="0" borderId="8" xfId="34" applyNumberFormat="1" applyFont="1" applyFill="1" applyBorder="1" applyAlignment="1">
      <alignment horizontal="left" vertical="center"/>
    </xf>
    <xf numFmtId="1" fontId="22" fillId="24" borderId="8" xfId="37" applyNumberFormat="1" applyFont="1" applyFill="1" applyBorder="1" applyAlignment="1">
      <alignment horizontal="center" vertical="center"/>
    </xf>
    <xf numFmtId="1" fontId="5" fillId="0" borderId="0" xfId="37" applyNumberFormat="1" applyFont="1" applyFill="1" applyBorder="1" applyAlignment="1" applyProtection="1">
      <alignment horizontal="right" vertical="center"/>
    </xf>
    <xf numFmtId="1" fontId="5" fillId="0" borderId="0" xfId="37" applyNumberFormat="1" applyFont="1" applyFill="1" applyBorder="1" applyAlignment="1">
      <alignment horizontal="right" vertical="center"/>
    </xf>
    <xf numFmtId="1" fontId="5" fillId="0" borderId="0" xfId="0" applyNumberFormat="1" applyFont="1" applyAlignment="1">
      <alignment horizontal="right"/>
    </xf>
    <xf numFmtId="1" fontId="5" fillId="0" borderId="0" xfId="34" applyNumberFormat="1" applyFont="1" applyFill="1" applyBorder="1" applyAlignment="1">
      <alignment horizontal="right" vertical="center"/>
    </xf>
    <xf numFmtId="1" fontId="22" fillId="24" borderId="0" xfId="41" applyNumberFormat="1" applyFont="1" applyFill="1" applyBorder="1" applyAlignment="1">
      <alignment horizontal="left" vertical="center"/>
    </xf>
    <xf numFmtId="1" fontId="22" fillId="24" borderId="0" xfId="41" applyNumberFormat="1" applyFont="1" applyFill="1" applyBorder="1" applyAlignment="1">
      <alignment horizontal="center" vertical="center"/>
    </xf>
    <xf numFmtId="1" fontId="22" fillId="24" borderId="7" xfId="41" applyNumberFormat="1" applyFont="1" applyFill="1" applyBorder="1" applyAlignment="1">
      <alignment horizontal="center" vertical="center"/>
    </xf>
    <xf numFmtId="1" fontId="27" fillId="0" borderId="0" xfId="37" applyNumberFormat="1" applyFont="1" applyFill="1" applyAlignment="1" applyProtection="1">
      <alignment horizontal="left" vertical="center"/>
      <protection locked="0"/>
    </xf>
    <xf numFmtId="1" fontId="27" fillId="23" borderId="0" xfId="37" quotePrefix="1" applyNumberFormat="1" applyFont="1" applyFill="1" applyAlignment="1" applyProtection="1">
      <alignment horizontal="left" vertical="center"/>
      <protection locked="0"/>
    </xf>
    <xf numFmtId="1" fontId="23" fillId="0" borderId="0" xfId="37" applyNumberFormat="1" applyFont="1" applyFill="1" applyBorder="1" applyAlignment="1" applyProtection="1">
      <alignment horizontal="left" vertical="center"/>
      <protection locked="0"/>
    </xf>
    <xf numFmtId="1" fontId="23" fillId="76" borderId="0" xfId="37" applyNumberFormat="1" applyFont="1" applyFill="1" applyAlignment="1" applyProtection="1">
      <alignment horizontal="left" vertical="center"/>
      <protection locked="0"/>
    </xf>
    <xf numFmtId="1" fontId="23" fillId="23" borderId="0" xfId="37" applyNumberFormat="1" applyFont="1" applyFill="1" applyBorder="1" applyAlignment="1" applyProtection="1">
      <alignment horizontal="left" vertical="center"/>
      <protection locked="0"/>
    </xf>
    <xf numFmtId="1" fontId="27" fillId="25" borderId="0" xfId="37" applyNumberFormat="1" applyFont="1" applyFill="1" applyAlignment="1" applyProtection="1">
      <alignment horizontal="left" vertical="center"/>
      <protection locked="0"/>
    </xf>
    <xf numFmtId="1" fontId="5" fillId="0" borderId="0" xfId="43" applyNumberFormat="1" applyFont="1" applyFill="1" applyBorder="1" applyAlignment="1">
      <alignment horizontal="left" vertical="center"/>
    </xf>
    <xf numFmtId="1" fontId="27" fillId="0" borderId="0" xfId="37" quotePrefix="1" applyNumberFormat="1" applyFont="1" applyFill="1" applyAlignment="1" applyProtection="1">
      <alignment horizontal="left" vertical="center"/>
      <protection locked="0"/>
    </xf>
    <xf numFmtId="1" fontId="23" fillId="0" borderId="0" xfId="37" applyNumberFormat="1" applyFont="1" applyBorder="1" applyAlignment="1">
      <alignment horizontal="center" vertical="center"/>
    </xf>
    <xf numFmtId="1" fontId="15" fillId="29" borderId="8" xfId="37" applyNumberFormat="1" applyFont="1" applyFill="1" applyBorder="1" applyAlignment="1">
      <alignment horizontal="center" vertical="center"/>
    </xf>
    <xf numFmtId="1" fontId="10" fillId="29" borderId="7" xfId="34" applyNumberFormat="1" applyFont="1" applyFill="1" applyBorder="1" applyAlignment="1">
      <alignment horizontal="center"/>
    </xf>
    <xf numFmtId="1" fontId="21" fillId="24" borderId="0" xfId="37" applyNumberFormat="1" applyFont="1" applyFill="1" applyBorder="1" applyAlignment="1">
      <alignment horizontal="center" vertical="center"/>
    </xf>
    <xf numFmtId="1" fontId="39" fillId="22" borderId="8" xfId="37" applyNumberFormat="1" applyFont="1" applyFill="1" applyBorder="1" applyAlignment="1">
      <alignment horizontal="center" vertical="center" wrapText="1"/>
    </xf>
    <xf numFmtId="1" fontId="39" fillId="22" borderId="7" xfId="37" applyNumberFormat="1" applyFont="1" applyFill="1" applyBorder="1" applyAlignment="1">
      <alignment horizontal="center" vertical="center" wrapText="1"/>
    </xf>
    <xf numFmtId="1" fontId="5" fillId="0" borderId="8" xfId="34" applyNumberFormat="1" applyFont="1" applyFill="1" applyBorder="1" applyAlignment="1" applyProtection="1">
      <alignment horizontal="center" vertical="center"/>
    </xf>
    <xf numFmtId="1" fontId="5" fillId="0" borderId="0" xfId="37" applyNumberFormat="1" applyFont="1" applyFill="1" applyBorder="1" applyAlignment="1" applyProtection="1">
      <alignment horizontal="center" vertical="center"/>
    </xf>
    <xf numFmtId="1" fontId="5" fillId="0" borderId="7" xfId="37" applyNumberFormat="1" applyFont="1" applyFill="1" applyBorder="1" applyAlignment="1" applyProtection="1">
      <alignment horizontal="center" vertical="center"/>
    </xf>
    <xf numFmtId="1" fontId="5" fillId="25" borderId="0" xfId="34" applyNumberFormat="1" applyFont="1" applyFill="1" applyBorder="1" applyAlignment="1" applyProtection="1">
      <alignment horizontal="center" vertical="center"/>
    </xf>
    <xf numFmtId="1" fontId="5" fillId="0" borderId="28" xfId="34" applyNumberFormat="1" applyFont="1" applyFill="1" applyBorder="1" applyAlignment="1" applyProtection="1">
      <alignment horizontal="center" vertical="center"/>
    </xf>
    <xf numFmtId="1" fontId="5" fillId="0" borderId="0" xfId="34" applyNumberFormat="1" applyFont="1" applyFill="1" applyBorder="1" applyAlignment="1" applyProtection="1">
      <alignment horizontal="center" vertical="center"/>
    </xf>
    <xf numFmtId="1" fontId="5" fillId="0" borderId="0" xfId="41" applyNumberFormat="1" applyFont="1" applyFill="1" applyBorder="1" applyAlignment="1">
      <alignment horizontal="center" vertical="center"/>
    </xf>
    <xf numFmtId="1" fontId="114" fillId="0" borderId="0" xfId="37" applyNumberFormat="1" applyFont="1" applyFill="1" applyBorder="1" applyAlignment="1" applyProtection="1">
      <alignment horizontal="center" vertical="center"/>
    </xf>
    <xf numFmtId="1" fontId="5" fillId="0" borderId="7" xfId="41" applyNumberFormat="1" applyFont="1" applyFill="1" applyBorder="1" applyAlignment="1">
      <alignment horizontal="center" vertical="center"/>
    </xf>
    <xf numFmtId="1" fontId="5" fillId="23" borderId="8" xfId="34" applyNumberFormat="1" applyFont="1" applyFill="1" applyBorder="1" applyAlignment="1" applyProtection="1">
      <alignment horizontal="center" vertical="center"/>
    </xf>
    <xf numFmtId="1" fontId="23" fillId="23" borderId="0" xfId="37" applyNumberFormat="1" applyFont="1" applyFill="1" applyBorder="1" applyAlignment="1" applyProtection="1">
      <alignment horizontal="center" vertical="center"/>
    </xf>
    <xf numFmtId="1" fontId="23" fillId="29" borderId="28" xfId="37" applyNumberFormat="1" applyFont="1" applyFill="1" applyBorder="1" applyAlignment="1">
      <alignment horizontal="center" vertical="center"/>
    </xf>
    <xf numFmtId="1" fontId="23" fillId="23" borderId="0" xfId="37" applyNumberFormat="1" applyFont="1" applyFill="1" applyBorder="1" applyAlignment="1">
      <alignment horizontal="center" vertical="center"/>
    </xf>
    <xf numFmtId="1" fontId="23" fillId="23" borderId="7" xfId="37" applyNumberFormat="1" applyFont="1" applyFill="1" applyBorder="1" applyAlignment="1">
      <alignment horizontal="center" vertical="center"/>
    </xf>
    <xf numFmtId="1" fontId="27" fillId="24" borderId="8" xfId="37" applyNumberFormat="1" applyFont="1" applyFill="1" applyBorder="1" applyAlignment="1">
      <alignment horizontal="center" vertical="center"/>
    </xf>
    <xf numFmtId="1" fontId="27" fillId="24" borderId="0" xfId="37" applyNumberFormat="1" applyFont="1" applyFill="1" applyBorder="1" applyAlignment="1">
      <alignment horizontal="center" vertical="center"/>
    </xf>
    <xf numFmtId="1" fontId="23" fillId="24" borderId="7" xfId="37" applyNumberFormat="1" applyFont="1" applyFill="1" applyBorder="1" applyAlignment="1">
      <alignment horizontal="center" vertical="center"/>
    </xf>
    <xf numFmtId="1" fontId="23" fillId="25" borderId="0" xfId="37" applyNumberFormat="1" applyFont="1" applyFill="1" applyBorder="1" applyAlignment="1">
      <alignment horizontal="center" vertical="center"/>
    </xf>
    <xf numFmtId="1" fontId="20" fillId="25" borderId="0" xfId="37" quotePrefix="1" applyNumberFormat="1" applyFont="1" applyFill="1" applyBorder="1" applyAlignment="1">
      <alignment horizontal="center" vertical="center"/>
    </xf>
    <xf numFmtId="1" fontId="5" fillId="0" borderId="28" xfId="41" applyNumberFormat="1" applyFont="1" applyFill="1" applyBorder="1" applyAlignment="1" applyProtection="1">
      <alignment horizontal="center" vertical="center"/>
    </xf>
    <xf numFmtId="1" fontId="5" fillId="0" borderId="0" xfId="41" applyNumberFormat="1" applyFont="1" applyFill="1" applyBorder="1" applyAlignment="1" applyProtection="1">
      <alignment horizontal="center" vertical="center"/>
    </xf>
    <xf numFmtId="1" fontId="5" fillId="0" borderId="7" xfId="41" applyNumberFormat="1" applyFont="1" applyFill="1" applyBorder="1" applyAlignment="1" applyProtection="1">
      <alignment horizontal="center" vertical="center"/>
    </xf>
    <xf numFmtId="1" fontId="25" fillId="0" borderId="0" xfId="37" applyNumberFormat="1" applyFont="1" applyFill="1" applyBorder="1" applyAlignment="1" applyProtection="1">
      <alignment horizontal="center" vertical="center"/>
    </xf>
    <xf numFmtId="1" fontId="5" fillId="0" borderId="8" xfId="41" applyNumberFormat="1" applyFont="1" applyFill="1" applyBorder="1" applyAlignment="1" applyProtection="1">
      <alignment horizontal="center" vertical="center"/>
    </xf>
    <xf numFmtId="1" fontId="5" fillId="0" borderId="7" xfId="34" applyNumberFormat="1" applyFont="1" applyFill="1" applyBorder="1" applyAlignment="1" applyProtection="1">
      <alignment horizontal="center" vertical="center"/>
    </xf>
    <xf numFmtId="1" fontId="5" fillId="0" borderId="28" xfId="37" applyNumberFormat="1" applyFont="1" applyFill="1" applyBorder="1" applyAlignment="1">
      <alignment horizontal="center" vertical="center"/>
    </xf>
    <xf numFmtId="1" fontId="5" fillId="0" borderId="0" xfId="37" applyNumberFormat="1" applyFont="1" applyFill="1" applyBorder="1" applyAlignment="1">
      <alignment horizontal="center" vertical="center"/>
    </xf>
    <xf numFmtId="1" fontId="5" fillId="0" borderId="7" xfId="37" applyNumberFormat="1" applyFont="1" applyFill="1" applyBorder="1" applyAlignment="1">
      <alignment horizontal="center" vertical="center"/>
    </xf>
    <xf numFmtId="1" fontId="23" fillId="0" borderId="0" xfId="37" applyNumberFormat="1" applyFont="1" applyFill="1" applyBorder="1" applyAlignment="1">
      <alignment horizontal="center" vertical="center"/>
    </xf>
    <xf numFmtId="1" fontId="0" fillId="0" borderId="0" xfId="0" applyNumberFormat="1" applyAlignment="1">
      <alignment horizontal="center"/>
    </xf>
    <xf numFmtId="1" fontId="21" fillId="24" borderId="8" xfId="37" applyNumberFormat="1" applyFont="1" applyFill="1" applyBorder="1" applyAlignment="1">
      <alignment horizontal="center" vertical="center"/>
    </xf>
    <xf numFmtId="1" fontId="5" fillId="0" borderId="0" xfId="0" applyNumberFormat="1" applyFont="1" applyAlignment="1">
      <alignment horizontal="center"/>
    </xf>
    <xf numFmtId="1" fontId="25" fillId="0" borderId="0" xfId="0" applyNumberFormat="1" applyFont="1" applyAlignment="1">
      <alignment horizontal="center"/>
    </xf>
    <xf numFmtId="1" fontId="114" fillId="0" borderId="0" xfId="0" applyNumberFormat="1" applyFont="1" applyAlignment="1">
      <alignment horizontal="center"/>
    </xf>
    <xf numFmtId="1" fontId="71" fillId="0" borderId="0" xfId="0" applyNumberFormat="1" applyFont="1" applyAlignment="1">
      <alignment horizontal="center"/>
    </xf>
    <xf numFmtId="1" fontId="22" fillId="24" borderId="0" xfId="41" applyNumberFormat="1" applyFont="1" applyFill="1" applyBorder="1" applyAlignment="1" applyProtection="1">
      <alignment horizontal="center" vertical="center"/>
    </xf>
    <xf numFmtId="1" fontId="28" fillId="24" borderId="0" xfId="41" applyNumberFormat="1" applyFont="1" applyFill="1" applyBorder="1" applyAlignment="1">
      <alignment horizontal="center" vertical="center"/>
    </xf>
    <xf numFmtId="1" fontId="28" fillId="24" borderId="7" xfId="41" applyNumberFormat="1" applyFont="1" applyFill="1" applyBorder="1" applyAlignment="1">
      <alignment horizontal="center" vertical="center"/>
    </xf>
    <xf numFmtId="169" fontId="0" fillId="0" borderId="0" xfId="0"/>
    <xf numFmtId="164" fontId="135" fillId="0" borderId="0" xfId="34" applyNumberFormat="1" applyFont="1" applyFill="1" applyBorder="1" applyAlignment="1" applyProtection="1">
      <alignment horizontal="left" vertical="center"/>
    </xf>
    <xf numFmtId="164" fontId="156" fillId="0" borderId="0" xfId="34" applyNumberFormat="1" applyFont="1" applyFill="1" applyBorder="1" applyAlignment="1" applyProtection="1">
      <alignment horizontal="left" vertical="center"/>
    </xf>
    <xf numFmtId="164" fontId="156" fillId="0" borderId="0" xfId="37" applyFont="1" applyBorder="1" applyAlignment="1">
      <alignment horizontal="left" vertical="center"/>
    </xf>
    <xf numFmtId="169" fontId="156" fillId="0" borderId="0" xfId="34" applyFont="1" applyFill="1" applyBorder="1" applyAlignment="1">
      <alignment horizontal="left" vertical="center"/>
    </xf>
    <xf numFmtId="169" fontId="30" fillId="29" borderId="58" xfId="0" applyFont="1" applyFill="1" applyBorder="1" applyAlignment="1">
      <alignment horizontal="center" vertical="center"/>
    </xf>
    <xf numFmtId="169" fontId="0" fillId="0" borderId="37" xfId="0" applyBorder="1" applyAlignment="1">
      <alignment horizontal="center" vertical="center"/>
    </xf>
    <xf numFmtId="169" fontId="0" fillId="0" borderId="42" xfId="0" applyBorder="1" applyAlignment="1">
      <alignment horizontal="center" vertical="center"/>
    </xf>
    <xf numFmtId="169" fontId="53" fillId="0" borderId="0" xfId="0" applyFont="1" applyBorder="1" applyAlignment="1">
      <alignment horizontal="left" vertical="top" wrapText="1"/>
    </xf>
    <xf numFmtId="169" fontId="53" fillId="0" borderId="0" xfId="0" applyFont="1" applyBorder="1" applyAlignment="1">
      <alignment horizontal="justify" vertical="top" wrapText="1"/>
    </xf>
    <xf numFmtId="169" fontId="3" fillId="0" borderId="0" xfId="0" applyFont="1"/>
    <xf numFmtId="169" fontId="63" fillId="0" borderId="0" xfId="0" applyFont="1" applyAlignment="1">
      <alignment horizontal="center" wrapText="1"/>
    </xf>
    <xf numFmtId="169" fontId="76" fillId="0" borderId="0" xfId="29" applyFont="1" applyBorder="1" applyAlignment="1" applyProtection="1">
      <alignment horizontal="center"/>
    </xf>
    <xf numFmtId="169" fontId="77" fillId="0" borderId="0" xfId="0" applyFont="1" applyAlignment="1">
      <alignment horizontal="center"/>
    </xf>
    <xf numFmtId="169" fontId="77" fillId="0" borderId="0" xfId="0" applyFont="1" applyBorder="1" applyAlignment="1">
      <alignment horizontal="center"/>
    </xf>
    <xf numFmtId="44" fontId="60" fillId="27" borderId="30" xfId="26" applyFont="1" applyFill="1" applyBorder="1" applyAlignment="1">
      <alignment horizontal="center" vertical="center"/>
    </xf>
    <xf numFmtId="44" fontId="60" fillId="27" borderId="8" xfId="26" applyFont="1" applyFill="1" applyBorder="1" applyAlignment="1">
      <alignment horizontal="center" vertical="center"/>
    </xf>
    <xf numFmtId="44" fontId="60" fillId="27" borderId="31" xfId="26" applyFont="1" applyFill="1" applyBorder="1" applyAlignment="1">
      <alignment horizontal="center" vertical="center"/>
    </xf>
    <xf numFmtId="44" fontId="60" fillId="27" borderId="26" xfId="26" applyFont="1" applyFill="1" applyBorder="1" applyAlignment="1">
      <alignment horizontal="center" vertical="center"/>
    </xf>
    <xf numFmtId="44" fontId="60" fillId="27" borderId="0" xfId="26" applyFont="1" applyFill="1" applyBorder="1" applyAlignment="1">
      <alignment horizontal="center" vertical="center"/>
    </xf>
    <xf numFmtId="44" fontId="60" fillId="27" borderId="16" xfId="26" applyFont="1" applyFill="1" applyBorder="1" applyAlignment="1">
      <alignment horizontal="center" vertical="center"/>
    </xf>
    <xf numFmtId="44" fontId="60" fillId="27" borderId="27" xfId="26" applyFont="1" applyFill="1" applyBorder="1" applyAlignment="1">
      <alignment horizontal="center" vertical="center"/>
    </xf>
    <xf numFmtId="44" fontId="60" fillId="27" borderId="7" xfId="26" applyFont="1" applyFill="1" applyBorder="1" applyAlignment="1">
      <alignment horizontal="center" vertical="center"/>
    </xf>
    <xf numFmtId="44" fontId="60" fillId="27" borderId="17" xfId="26" applyFont="1" applyFill="1" applyBorder="1" applyAlignment="1">
      <alignment horizontal="center" vertical="center"/>
    </xf>
    <xf numFmtId="169" fontId="35" fillId="25" borderId="0" xfId="0" applyFont="1" applyFill="1" applyAlignment="1">
      <alignment horizontal="center" vertical="center" wrapText="1"/>
    </xf>
    <xf numFmtId="169" fontId="35" fillId="25" borderId="0" xfId="0" applyFont="1" applyFill="1" applyAlignment="1">
      <alignment horizontal="center" vertical="center"/>
    </xf>
    <xf numFmtId="169" fontId="4" fillId="25" borderId="0" xfId="0" applyFont="1" applyFill="1" applyAlignment="1">
      <alignment horizontal="center"/>
    </xf>
    <xf numFmtId="169" fontId="61" fillId="25" borderId="0" xfId="29" applyFont="1" applyFill="1" applyAlignment="1" applyProtection="1">
      <alignment horizontal="center" vertical="center"/>
    </xf>
    <xf numFmtId="169" fontId="59" fillId="25" borderId="0" xfId="0" applyFont="1" applyFill="1" applyAlignment="1">
      <alignment horizontal="center" vertical="center"/>
    </xf>
    <xf numFmtId="169" fontId="0" fillId="0" borderId="0" xfId="0"/>
    <xf numFmtId="169" fontId="35" fillId="22" borderId="56" xfId="0" applyFont="1" applyFill="1" applyBorder="1" applyAlignment="1">
      <alignment horizontal="center" vertical="center" wrapText="1"/>
    </xf>
    <xf numFmtId="169" fontId="43" fillId="0" borderId="56" xfId="0" applyFont="1" applyBorder="1" applyAlignment="1">
      <alignment horizontal="center" vertical="center"/>
    </xf>
    <xf numFmtId="169" fontId="43" fillId="0" borderId="65" xfId="0" applyFont="1" applyBorder="1" applyAlignment="1">
      <alignment horizontal="center" vertical="center"/>
    </xf>
    <xf numFmtId="169" fontId="17" fillId="29" borderId="58" xfId="0" applyFont="1" applyFill="1" applyBorder="1" applyAlignment="1">
      <alignment horizontal="center" vertical="center"/>
    </xf>
    <xf numFmtId="169" fontId="17" fillId="29" borderId="37" xfId="0" applyFont="1" applyFill="1" applyBorder="1" applyAlignment="1">
      <alignment horizontal="center" vertical="center"/>
    </xf>
    <xf numFmtId="169" fontId="32" fillId="37" borderId="60" xfId="0" applyFont="1" applyFill="1" applyBorder="1" applyAlignment="1">
      <alignment horizontal="center" vertical="center" wrapText="1"/>
    </xf>
    <xf numFmtId="169" fontId="32" fillId="37" borderId="61" xfId="0" applyFont="1" applyFill="1" applyBorder="1" applyAlignment="1">
      <alignment horizontal="center" vertical="center" wrapText="1"/>
    </xf>
    <xf numFmtId="169" fontId="32" fillId="37" borderId="62" xfId="0" applyFont="1" applyFill="1" applyBorder="1" applyAlignment="1">
      <alignment horizontal="center" vertical="center" wrapText="1"/>
    </xf>
    <xf numFmtId="169" fontId="32" fillId="37" borderId="31" xfId="0" applyFont="1" applyFill="1" applyBorder="1" applyAlignment="1">
      <alignment horizontal="center" vertical="center" wrapText="1"/>
    </xf>
    <xf numFmtId="169" fontId="32" fillId="37" borderId="20" xfId="0" applyFont="1" applyFill="1" applyBorder="1" applyAlignment="1">
      <alignment horizontal="center" vertical="center" wrapText="1"/>
    </xf>
    <xf numFmtId="169" fontId="32" fillId="37" borderId="63" xfId="0" applyFont="1" applyFill="1" applyBorder="1" applyAlignment="1">
      <alignment horizontal="center" vertical="center" wrapText="1"/>
    </xf>
    <xf numFmtId="169" fontId="18" fillId="29" borderId="53" xfId="0" applyFont="1" applyFill="1" applyBorder="1" applyAlignment="1">
      <alignment horizontal="center" vertical="center" wrapText="1"/>
    </xf>
    <xf numFmtId="169" fontId="18" fillId="29" borderId="60" xfId="0" applyFont="1" applyFill="1" applyBorder="1" applyAlignment="1">
      <alignment horizontal="center" vertical="center" wrapText="1"/>
    </xf>
    <xf numFmtId="169" fontId="18" fillId="29" borderId="61" xfId="0" applyFont="1" applyFill="1" applyBorder="1"/>
    <xf numFmtId="169" fontId="18" fillId="29" borderId="62" xfId="0" applyFont="1" applyFill="1" applyBorder="1"/>
    <xf numFmtId="169" fontId="18" fillId="29" borderId="64" xfId="0" applyFont="1" applyFill="1" applyBorder="1"/>
    <xf numFmtId="169" fontId="18" fillId="29" borderId="31" xfId="0" applyFont="1" applyFill="1" applyBorder="1"/>
    <xf numFmtId="169" fontId="18" fillId="29" borderId="20" xfId="0" applyFont="1" applyFill="1" applyBorder="1"/>
    <xf numFmtId="169" fontId="18" fillId="29" borderId="63" xfId="0" applyFont="1" applyFill="1" applyBorder="1"/>
    <xf numFmtId="169" fontId="30" fillId="29" borderId="15" xfId="0" applyFont="1" applyFill="1" applyBorder="1" applyAlignment="1">
      <alignment horizontal="center" vertical="center" wrapText="1"/>
    </xf>
    <xf numFmtId="169" fontId="30" fillId="29" borderId="25" xfId="0" applyFont="1" applyFill="1" applyBorder="1" applyAlignment="1">
      <alignment horizontal="center" vertical="center" wrapText="1"/>
    </xf>
    <xf numFmtId="169" fontId="30" fillId="29" borderId="10" xfId="0" applyFont="1" applyFill="1" applyBorder="1" applyAlignment="1">
      <alignment horizontal="center" vertical="center" wrapText="1"/>
    </xf>
    <xf numFmtId="169" fontId="30" fillId="29" borderId="33" xfId="0" applyFont="1" applyFill="1" applyBorder="1" applyAlignment="1">
      <alignment horizontal="center" vertical="center" wrapText="1"/>
    </xf>
    <xf numFmtId="169" fontId="30" fillId="29" borderId="7" xfId="0" applyFont="1" applyFill="1" applyBorder="1" applyAlignment="1">
      <alignment horizontal="center" vertical="center" wrapText="1"/>
    </xf>
    <xf numFmtId="169" fontId="30" fillId="29" borderId="32" xfId="0" applyFont="1" applyFill="1" applyBorder="1" applyAlignment="1">
      <alignment horizontal="center" vertical="center" wrapText="1"/>
    </xf>
    <xf numFmtId="169" fontId="18" fillId="29" borderId="60" xfId="0" applyFont="1" applyFill="1" applyBorder="1" applyAlignment="1">
      <alignment horizontal="center" vertical="center"/>
    </xf>
    <xf numFmtId="169" fontId="18" fillId="29" borderId="61" xfId="0" applyFont="1" applyFill="1" applyBorder="1" applyAlignment="1">
      <alignment horizontal="center" vertical="center"/>
    </xf>
    <xf numFmtId="169" fontId="40" fillId="22" borderId="15" xfId="29" applyFont="1" applyFill="1" applyBorder="1" applyAlignment="1" applyProtection="1">
      <alignment horizontal="center" wrapText="1"/>
    </xf>
    <xf numFmtId="169" fontId="40" fillId="22" borderId="25" xfId="29" applyFont="1" applyFill="1" applyBorder="1" applyAlignment="1" applyProtection="1">
      <alignment horizontal="center" wrapText="1"/>
    </xf>
    <xf numFmtId="169" fontId="40" fillId="22" borderId="23" xfId="29" applyFont="1" applyFill="1" applyBorder="1" applyAlignment="1" applyProtection="1">
      <alignment horizontal="center" wrapText="1"/>
    </xf>
    <xf numFmtId="169" fontId="40" fillId="22" borderId="9" xfId="29" applyFont="1" applyFill="1" applyBorder="1" applyAlignment="1" applyProtection="1">
      <alignment horizontal="center" wrapText="1"/>
    </xf>
    <xf numFmtId="169" fontId="40" fillId="29" borderId="11" xfId="29" applyFont="1" applyFill="1" applyBorder="1" applyAlignment="1" applyProtection="1">
      <alignment horizontal="center" vertical="center" wrapText="1"/>
    </xf>
    <xf numFmtId="169" fontId="40" fillId="29" borderId="0" xfId="29" applyFont="1" applyFill="1" applyBorder="1" applyAlignment="1" applyProtection="1">
      <alignment horizontal="center" vertical="center" wrapText="1"/>
    </xf>
    <xf numFmtId="169" fontId="131" fillId="66" borderId="20" xfId="29" applyFont="1" applyFill="1" applyBorder="1" applyAlignment="1" applyProtection="1">
      <alignment horizontal="center" vertical="center" wrapText="1"/>
    </xf>
    <xf numFmtId="169" fontId="131" fillId="66" borderId="50" xfId="29" applyFont="1" applyFill="1" applyBorder="1" applyAlignment="1" applyProtection="1">
      <alignment horizontal="center" vertical="center" wrapText="1"/>
    </xf>
    <xf numFmtId="169" fontId="131" fillId="66" borderId="57" xfId="29" applyFont="1" applyFill="1" applyBorder="1" applyAlignment="1" applyProtection="1">
      <alignment horizontal="center" vertical="center" wrapText="1"/>
    </xf>
    <xf numFmtId="169" fontId="30" fillId="25" borderId="64" xfId="29" applyFont="1" applyFill="1" applyBorder="1" applyAlignment="1" applyProtection="1">
      <alignment horizontal="center" vertical="center" wrapText="1"/>
    </xf>
    <xf numFmtId="169" fontId="30" fillId="25" borderId="68" xfId="29" applyFont="1" applyFill="1" applyBorder="1" applyAlignment="1" applyProtection="1">
      <alignment horizontal="center" vertical="center"/>
    </xf>
    <xf numFmtId="169" fontId="30" fillId="25" borderId="69" xfId="29" applyFont="1" applyFill="1" applyBorder="1" applyAlignment="1" applyProtection="1">
      <alignment horizontal="center" vertical="center"/>
    </xf>
    <xf numFmtId="169" fontId="38" fillId="57" borderId="54" xfId="29" applyFont="1" applyFill="1" applyBorder="1" applyAlignment="1" applyProtection="1">
      <alignment horizontal="center" vertical="center" wrapText="1"/>
    </xf>
    <xf numFmtId="169" fontId="40" fillId="44" borderId="54" xfId="29" applyFont="1" applyFill="1" applyBorder="1" applyAlignment="1" applyProtection="1">
      <alignment horizontal="center" vertical="center" wrapText="1"/>
    </xf>
    <xf numFmtId="169" fontId="30" fillId="31" borderId="53" xfId="29" applyFont="1" applyFill="1" applyBorder="1" applyAlignment="1" applyProtection="1">
      <alignment horizontal="center" vertical="center" wrapText="1"/>
    </xf>
    <xf numFmtId="169" fontId="30" fillId="31" borderId="54" xfId="29" applyFont="1" applyFill="1" applyBorder="1" applyAlignment="1" applyProtection="1">
      <alignment horizontal="center" vertical="center" wrapText="1"/>
    </xf>
    <xf numFmtId="169" fontId="35" fillId="22" borderId="56" xfId="0" applyFont="1" applyFill="1" applyBorder="1" applyAlignment="1">
      <alignment horizontal="center" vertical="center"/>
    </xf>
    <xf numFmtId="169" fontId="35" fillId="22" borderId="81" xfId="0" applyFont="1" applyFill="1" applyBorder="1" applyAlignment="1">
      <alignment horizontal="center" vertical="center"/>
    </xf>
    <xf numFmtId="169" fontId="35" fillId="22" borderId="49" xfId="0" applyFont="1" applyFill="1" applyBorder="1" applyAlignment="1">
      <alignment horizontal="center" vertical="center"/>
    </xf>
    <xf numFmtId="169" fontId="35" fillId="22" borderId="67" xfId="0" applyFont="1" applyFill="1" applyBorder="1" applyAlignment="1">
      <alignment horizontal="center" vertical="center"/>
    </xf>
    <xf numFmtId="169" fontId="35" fillId="22" borderId="44" xfId="0" applyFont="1" applyFill="1" applyBorder="1" applyAlignment="1">
      <alignment horizontal="center" vertical="center" wrapText="1"/>
    </xf>
    <xf numFmtId="169" fontId="0" fillId="0" borderId="56" xfId="0" applyBorder="1"/>
    <xf numFmtId="169" fontId="0" fillId="0" borderId="51" xfId="0" applyBorder="1"/>
    <xf numFmtId="169" fontId="35" fillId="22" borderId="51" xfId="0" applyFont="1" applyFill="1" applyBorder="1" applyAlignment="1">
      <alignment horizontal="center" vertical="center" wrapText="1"/>
    </xf>
    <xf numFmtId="169" fontId="48" fillId="25" borderId="20" xfId="29" applyFont="1" applyFill="1" applyBorder="1" applyAlignment="1" applyProtection="1">
      <alignment horizontal="center" vertical="center" wrapText="1"/>
    </xf>
    <xf numFmtId="169" fontId="48" fillId="25" borderId="50" xfId="29" applyFont="1" applyFill="1" applyBorder="1" applyAlignment="1" applyProtection="1">
      <alignment horizontal="center" vertical="center" wrapText="1"/>
    </xf>
    <xf numFmtId="169" fontId="48" fillId="25" borderId="57" xfId="29" applyFont="1" applyFill="1" applyBorder="1" applyAlignment="1" applyProtection="1">
      <alignment horizontal="center" vertical="center" wrapText="1"/>
    </xf>
    <xf numFmtId="169" fontId="30" fillId="50" borderId="70" xfId="29" applyFont="1" applyFill="1" applyBorder="1" applyAlignment="1" applyProtection="1">
      <alignment horizontal="center" vertical="center" wrapText="1"/>
    </xf>
    <xf numFmtId="169" fontId="30" fillId="50" borderId="55" xfId="29" applyFont="1" applyFill="1" applyBorder="1" applyAlignment="1" applyProtection="1">
      <alignment horizontal="center" vertical="center" wrapText="1"/>
    </xf>
    <xf numFmtId="169" fontId="48" fillId="25" borderId="30" xfId="29" applyFont="1" applyFill="1" applyBorder="1" applyAlignment="1" applyProtection="1">
      <alignment horizontal="center" vertical="center" wrapText="1"/>
    </xf>
    <xf numFmtId="169" fontId="48" fillId="25" borderId="26" xfId="29" applyFont="1" applyFill="1" applyBorder="1" applyAlignment="1" applyProtection="1">
      <alignment horizontal="center" vertical="center" wrapText="1"/>
    </xf>
    <xf numFmtId="169" fontId="48" fillId="25" borderId="27" xfId="29" applyFont="1" applyFill="1" applyBorder="1" applyAlignment="1" applyProtection="1">
      <alignment horizontal="center" vertical="center" wrapText="1"/>
    </xf>
    <xf numFmtId="44" fontId="17" fillId="29" borderId="8" xfId="0" applyNumberFormat="1" applyFont="1" applyFill="1" applyBorder="1" applyAlignment="1">
      <alignment horizontal="center" vertical="center" wrapText="1"/>
    </xf>
    <xf numFmtId="169" fontId="17" fillId="29" borderId="8" xfId="0" applyFont="1" applyFill="1" applyBorder="1" applyAlignment="1">
      <alignment horizontal="center" vertical="center" wrapText="1"/>
    </xf>
    <xf numFmtId="169" fontId="17" fillId="29" borderId="0" xfId="0" applyFont="1" applyFill="1" applyBorder="1" applyAlignment="1">
      <alignment horizontal="center" vertical="center" wrapText="1"/>
    </xf>
    <xf numFmtId="169" fontId="32" fillId="23" borderId="59" xfId="0" applyFont="1" applyFill="1" applyBorder="1" applyAlignment="1">
      <alignment horizontal="center" vertical="center"/>
    </xf>
    <xf numFmtId="169" fontId="32" fillId="23" borderId="45" xfId="0" applyFont="1" applyFill="1" applyBorder="1" applyAlignment="1">
      <alignment horizontal="center" vertical="center"/>
    </xf>
    <xf numFmtId="169" fontId="35" fillId="25" borderId="52" xfId="0" applyFont="1" applyFill="1" applyBorder="1" applyAlignment="1">
      <alignment horizontal="center" vertical="center"/>
    </xf>
    <xf numFmtId="169" fontId="35" fillId="25" borderId="21" xfId="0" applyFont="1" applyFill="1" applyBorder="1" applyAlignment="1">
      <alignment horizontal="center" vertical="center"/>
    </xf>
    <xf numFmtId="44" fontId="47" fillId="27" borderId="71" xfId="0" applyNumberFormat="1" applyFont="1" applyFill="1" applyBorder="1" applyAlignment="1">
      <alignment horizontal="left" indent="13"/>
    </xf>
    <xf numFmtId="169" fontId="47" fillId="27" borderId="71" xfId="0" applyFont="1" applyFill="1" applyBorder="1" applyAlignment="1">
      <alignment horizontal="left" indent="13"/>
    </xf>
    <xf numFmtId="169" fontId="47" fillId="27" borderId="72" xfId="0" applyFont="1" applyFill="1" applyBorder="1" applyAlignment="1">
      <alignment horizontal="left" indent="13"/>
    </xf>
    <xf numFmtId="169" fontId="47" fillId="27" borderId="7" xfId="0" applyFont="1" applyFill="1" applyBorder="1" applyAlignment="1">
      <alignment horizontal="left" indent="13"/>
    </xf>
    <xf numFmtId="169" fontId="47" fillId="27" borderId="39" xfId="0" applyFont="1" applyFill="1" applyBorder="1" applyAlignment="1">
      <alignment horizontal="left" indent="13"/>
    </xf>
    <xf numFmtId="169" fontId="45" fillId="0" borderId="0" xfId="29" applyFont="1" applyFill="1" applyBorder="1" applyAlignment="1" applyProtection="1">
      <alignment horizontal="center" vertical="center" wrapText="1"/>
    </xf>
    <xf numFmtId="169" fontId="45" fillId="0" borderId="0" xfId="29" applyFont="1" applyFill="1" applyBorder="1" applyAlignment="1" applyProtection="1"/>
    <xf numFmtId="169" fontId="42" fillId="24" borderId="0" xfId="29" applyFont="1" applyFill="1" applyBorder="1" applyAlignment="1" applyProtection="1">
      <alignment horizontal="center" vertical="center" wrapText="1"/>
    </xf>
    <xf numFmtId="169" fontId="42" fillId="24" borderId="12" xfId="29" applyFont="1" applyFill="1" applyBorder="1" applyAlignment="1" applyProtection="1">
      <alignment horizontal="center" vertical="center" wrapText="1"/>
    </xf>
    <xf numFmtId="169" fontId="35" fillId="55" borderId="54" xfId="0" applyFont="1" applyFill="1" applyBorder="1" applyAlignment="1">
      <alignment horizontal="center" vertical="center" wrapText="1"/>
    </xf>
    <xf numFmtId="169" fontId="35" fillId="55" borderId="18" xfId="0" applyFont="1" applyFill="1" applyBorder="1" applyAlignment="1">
      <alignment horizontal="center" vertical="center" wrapText="1"/>
    </xf>
    <xf numFmtId="169" fontId="35" fillId="55" borderId="29" xfId="0" applyFont="1" applyFill="1" applyBorder="1" applyAlignment="1">
      <alignment horizontal="center" vertical="center" wrapText="1"/>
    </xf>
    <xf numFmtId="169" fontId="35" fillId="55" borderId="55" xfId="0" applyFont="1" applyFill="1" applyBorder="1" applyAlignment="1">
      <alignment horizontal="center" vertical="center" wrapText="1"/>
    </xf>
    <xf numFmtId="169" fontId="35" fillId="55" borderId="69" xfId="0" applyFont="1" applyFill="1" applyBorder="1" applyAlignment="1">
      <alignment horizontal="center" vertical="center" wrapText="1"/>
    </xf>
    <xf numFmtId="169" fontId="35" fillId="55" borderId="57" xfId="0" applyFont="1" applyFill="1" applyBorder="1" applyAlignment="1">
      <alignment horizontal="center" vertical="center" wrapText="1"/>
    </xf>
    <xf numFmtId="169" fontId="35" fillId="55" borderId="70" xfId="0" applyFont="1" applyFill="1" applyBorder="1" applyAlignment="1">
      <alignment horizontal="center" vertical="center" wrapText="1"/>
    </xf>
    <xf numFmtId="169" fontId="40" fillId="55" borderId="0" xfId="0" applyFont="1" applyFill="1" applyBorder="1" applyAlignment="1">
      <alignment horizontal="center" vertical="center" wrapText="1"/>
    </xf>
    <xf numFmtId="169" fontId="40" fillId="55" borderId="12" xfId="0" applyFont="1" applyFill="1" applyBorder="1" applyAlignment="1">
      <alignment horizontal="center" vertical="center" wrapText="1"/>
    </xf>
    <xf numFmtId="169" fontId="48" fillId="25" borderId="64" xfId="29" applyFont="1" applyFill="1" applyBorder="1" applyAlignment="1" applyProtection="1">
      <alignment horizontal="center" vertical="center" wrapText="1"/>
    </xf>
    <xf numFmtId="169" fontId="48" fillId="25" borderId="68" xfId="29" applyFont="1" applyFill="1" applyBorder="1" applyAlignment="1" applyProtection="1">
      <alignment horizontal="center" vertical="center" wrapText="1"/>
    </xf>
    <xf numFmtId="169" fontId="48" fillId="25" borderId="69" xfId="29" applyFont="1" applyFill="1" applyBorder="1" applyAlignment="1" applyProtection="1">
      <alignment horizontal="center" vertical="center" wrapText="1"/>
    </xf>
    <xf numFmtId="169" fontId="40" fillId="29" borderId="25" xfId="29" applyFont="1" applyFill="1" applyBorder="1" applyAlignment="1" applyProtection="1">
      <alignment horizontal="center" vertical="center" wrapText="1"/>
    </xf>
    <xf numFmtId="169" fontId="40" fillId="0" borderId="25" xfId="29" applyFont="1" applyBorder="1" applyAlignment="1" applyProtection="1"/>
    <xf numFmtId="169" fontId="40" fillId="0" borderId="10" xfId="29" applyFont="1" applyBorder="1" applyAlignment="1" applyProtection="1"/>
    <xf numFmtId="169" fontId="40" fillId="0" borderId="0" xfId="29" applyFont="1" applyBorder="1" applyAlignment="1" applyProtection="1"/>
    <xf numFmtId="169" fontId="40" fillId="0" borderId="12" xfId="29" applyFont="1" applyBorder="1" applyAlignment="1" applyProtection="1"/>
    <xf numFmtId="169" fontId="48" fillId="25" borderId="63" xfId="29" applyFont="1" applyFill="1" applyBorder="1" applyAlignment="1" applyProtection="1">
      <alignment horizontal="center" vertical="center" wrapText="1"/>
    </xf>
    <xf numFmtId="169" fontId="48" fillId="25" borderId="77" xfId="29" applyFont="1" applyFill="1" applyBorder="1" applyAlignment="1" applyProtection="1">
      <alignment horizontal="center" vertical="center" wrapText="1"/>
    </xf>
    <xf numFmtId="169" fontId="48" fillId="25" borderId="70" xfId="29" applyFont="1" applyFill="1" applyBorder="1" applyAlignment="1" applyProtection="1">
      <alignment horizontal="center" vertical="center" wrapText="1"/>
    </xf>
    <xf numFmtId="169" fontId="127" fillId="52" borderId="36" xfId="29" applyFont="1" applyFill="1" applyBorder="1" applyAlignment="1" applyProtection="1">
      <alignment horizontal="center" vertical="center" wrapText="1"/>
    </xf>
    <xf numFmtId="169" fontId="30" fillId="29" borderId="7" xfId="0" applyFont="1" applyFill="1" applyBorder="1" applyAlignment="1">
      <alignment horizontal="center" vertical="center"/>
    </xf>
    <xf numFmtId="169" fontId="30" fillId="53" borderId="18" xfId="29" applyFont="1" applyFill="1" applyBorder="1" applyAlignment="1" applyProtection="1">
      <alignment horizontal="center" vertical="center" wrapText="1"/>
    </xf>
    <xf numFmtId="169" fontId="134" fillId="64" borderId="20" xfId="29" applyFont="1" applyFill="1" applyBorder="1" applyAlignment="1" applyProtection="1">
      <alignment horizontal="center" vertical="center" wrapText="1"/>
    </xf>
    <xf numFmtId="169" fontId="134" fillId="64" borderId="50" xfId="29" applyFont="1" applyFill="1" applyBorder="1" applyAlignment="1" applyProtection="1">
      <alignment horizontal="center" vertical="center" wrapText="1"/>
    </xf>
    <xf numFmtId="169" fontId="134" fillId="64" borderId="57" xfId="29" applyFont="1" applyFill="1" applyBorder="1" applyAlignment="1" applyProtection="1">
      <alignment horizontal="center" vertical="center" wrapText="1"/>
    </xf>
    <xf numFmtId="169" fontId="42" fillId="34" borderId="53" xfId="29" applyFont="1" applyFill="1" applyBorder="1" applyAlignment="1" applyProtection="1">
      <alignment horizontal="center" vertical="center" wrapText="1"/>
    </xf>
    <xf numFmtId="169" fontId="42" fillId="34" borderId="54" xfId="29" applyFont="1" applyFill="1" applyBorder="1" applyAlignment="1" applyProtection="1">
      <alignment horizontal="center" vertical="center" wrapText="1"/>
    </xf>
    <xf numFmtId="169" fontId="32" fillId="23" borderId="45" xfId="0" applyFont="1" applyFill="1" applyBorder="1" applyAlignment="1">
      <alignment horizontal="center" vertical="center" wrapText="1"/>
    </xf>
    <xf numFmtId="169" fontId="32" fillId="23" borderId="11" xfId="0" applyFont="1" applyFill="1" applyBorder="1" applyAlignment="1">
      <alignment horizontal="center" vertical="center" wrapText="1"/>
    </xf>
    <xf numFmtId="169" fontId="32" fillId="23" borderId="33" xfId="0" applyFont="1" applyFill="1" applyBorder="1" applyAlignment="1">
      <alignment horizontal="center" vertical="center" wrapText="1"/>
    </xf>
    <xf numFmtId="169" fontId="30" fillId="53" borderId="29" xfId="29" applyFont="1" applyFill="1" applyBorder="1" applyAlignment="1" applyProtection="1">
      <alignment horizontal="center" vertical="center" wrapText="1"/>
    </xf>
    <xf numFmtId="169" fontId="30" fillId="50" borderId="63" xfId="29" applyFont="1" applyFill="1" applyBorder="1" applyAlignment="1" applyProtection="1">
      <alignment horizontal="center" vertical="center" wrapText="1"/>
    </xf>
    <xf numFmtId="169" fontId="30" fillId="50" borderId="77" xfId="29" applyFont="1" applyFill="1" applyBorder="1" applyAlignment="1" applyProtection="1">
      <alignment horizontal="center" vertical="center" wrapText="1"/>
    </xf>
    <xf numFmtId="169" fontId="38" fillId="57" borderId="36" xfId="29" applyFont="1" applyFill="1" applyBorder="1" applyAlignment="1" applyProtection="1">
      <alignment horizontal="center" vertical="center" wrapText="1"/>
    </xf>
    <xf numFmtId="169" fontId="42" fillId="24" borderId="54" xfId="29" applyFont="1" applyFill="1" applyBorder="1" applyAlignment="1" applyProtection="1">
      <alignment horizontal="center" vertical="center" wrapText="1"/>
    </xf>
    <xf numFmtId="169" fontId="42" fillId="24" borderId="18" xfId="29" applyFont="1" applyFill="1" applyBorder="1" applyAlignment="1" applyProtection="1">
      <alignment horizontal="center" vertical="center" wrapText="1"/>
    </xf>
    <xf numFmtId="169" fontId="42" fillId="24" borderId="55" xfId="29" applyFont="1" applyFill="1" applyBorder="1" applyAlignment="1" applyProtection="1">
      <alignment horizontal="center" vertical="center" wrapText="1"/>
    </xf>
    <xf numFmtId="169" fontId="44" fillId="25" borderId="54" xfId="29" applyFont="1" applyFill="1" applyBorder="1" applyAlignment="1" applyProtection="1">
      <alignment horizontal="center" vertical="center" wrapText="1"/>
    </xf>
    <xf numFmtId="169" fontId="44" fillId="25" borderId="18" xfId="29" applyFont="1" applyFill="1" applyBorder="1" applyAlignment="1" applyProtection="1">
      <alignment horizontal="center" vertical="center" wrapText="1"/>
    </xf>
    <xf numFmtId="169" fontId="44" fillId="25" borderId="55" xfId="29" applyFont="1" applyFill="1" applyBorder="1" applyAlignment="1" applyProtection="1">
      <alignment horizontal="center" vertical="center" wrapText="1"/>
    </xf>
    <xf numFmtId="169" fontId="125" fillId="28" borderId="54" xfId="0" applyFont="1" applyFill="1" applyBorder="1" applyAlignment="1">
      <alignment horizontal="center" vertical="center" wrapText="1"/>
    </xf>
    <xf numFmtId="169" fontId="125" fillId="28" borderId="18" xfId="0" applyFont="1" applyFill="1" applyBorder="1" applyAlignment="1">
      <alignment horizontal="center" vertical="center" wrapText="1"/>
    </xf>
    <xf numFmtId="169" fontId="125" fillId="28" borderId="29" xfId="0" applyFont="1" applyFill="1" applyBorder="1" applyAlignment="1">
      <alignment horizontal="center" vertical="center" wrapText="1"/>
    </xf>
    <xf numFmtId="169" fontId="104" fillId="28" borderId="54" xfId="0" applyFont="1" applyFill="1" applyBorder="1" applyAlignment="1">
      <alignment horizontal="center" vertical="center" wrapText="1"/>
    </xf>
    <xf numFmtId="169" fontId="104" fillId="28" borderId="18" xfId="0" applyFont="1" applyFill="1" applyBorder="1" applyAlignment="1">
      <alignment horizontal="center" vertical="center" wrapText="1"/>
    </xf>
    <xf numFmtId="169" fontId="104" fillId="28" borderId="55" xfId="0" applyFont="1" applyFill="1" applyBorder="1" applyAlignment="1">
      <alignment horizontal="center" vertical="center" wrapText="1"/>
    </xf>
    <xf numFmtId="169" fontId="104" fillId="28" borderId="20" xfId="0" applyFont="1" applyFill="1" applyBorder="1" applyAlignment="1">
      <alignment horizontal="center" vertical="center" wrapText="1"/>
    </xf>
    <xf numFmtId="169" fontId="40" fillId="29" borderId="54" xfId="29" applyFont="1" applyFill="1" applyBorder="1" applyAlignment="1" applyProtection="1">
      <alignment horizontal="center" vertical="center" wrapText="1"/>
    </xf>
    <xf numFmtId="169" fontId="40" fillId="29" borderId="18" xfId="29" applyFont="1" applyFill="1" applyBorder="1" applyAlignment="1" applyProtection="1">
      <alignment horizontal="center" vertical="center" wrapText="1"/>
    </xf>
    <xf numFmtId="169" fontId="40" fillId="29" borderId="55" xfId="29" applyFont="1" applyFill="1" applyBorder="1" applyAlignment="1" applyProtection="1">
      <alignment horizontal="center" vertical="center" wrapText="1"/>
    </xf>
    <xf numFmtId="169" fontId="33" fillId="56" borderId="55" xfId="29" applyFont="1" applyFill="1" applyBorder="1" applyAlignment="1" applyProtection="1">
      <alignment horizontal="center" vertical="center" wrapText="1"/>
    </xf>
    <xf numFmtId="169" fontId="48" fillId="25" borderId="79" xfId="29" applyFont="1" applyFill="1" applyBorder="1" applyAlignment="1" applyProtection="1">
      <alignment horizontal="center" vertical="center" wrapText="1"/>
    </xf>
    <xf numFmtId="169" fontId="18" fillId="37" borderId="19" xfId="29" applyFont="1" applyFill="1" applyBorder="1" applyAlignment="1" applyProtection="1">
      <alignment horizontal="center" vertical="center" wrapText="1"/>
    </xf>
    <xf numFmtId="169" fontId="18" fillId="37" borderId="31" xfId="29" applyFont="1" applyFill="1" applyBorder="1" applyAlignment="1" applyProtection="1">
      <alignment horizontal="center" vertical="center" wrapText="1"/>
    </xf>
    <xf numFmtId="169" fontId="42" fillId="26" borderId="0" xfId="0" applyFont="1" applyFill="1" applyBorder="1" applyAlignment="1">
      <alignment horizontal="center" vertical="center" wrapText="1"/>
    </xf>
    <xf numFmtId="169" fontId="42" fillId="26" borderId="12" xfId="0" applyFont="1" applyFill="1" applyBorder="1" applyAlignment="1">
      <alignment horizontal="center" vertical="center" wrapText="1"/>
    </xf>
    <xf numFmtId="169" fontId="124" fillId="23" borderId="55" xfId="29" applyFont="1" applyFill="1" applyBorder="1" applyAlignment="1" applyProtection="1">
      <alignment horizontal="center" vertical="center" wrapText="1"/>
    </xf>
    <xf numFmtId="169" fontId="48" fillId="43" borderId="20" xfId="29" applyFont="1" applyFill="1" applyBorder="1" applyAlignment="1" applyProtection="1">
      <alignment horizontal="center" vertical="center" wrapText="1"/>
    </xf>
    <xf numFmtId="169" fontId="48" fillId="43" borderId="50" xfId="29" applyFont="1" applyFill="1" applyBorder="1" applyAlignment="1" applyProtection="1">
      <alignment horizontal="center" vertical="center" wrapText="1"/>
    </xf>
    <xf numFmtId="169" fontId="48" fillId="43" borderId="57" xfId="29" applyFont="1" applyFill="1" applyBorder="1" applyAlignment="1" applyProtection="1">
      <alignment horizontal="center" vertical="center" wrapText="1"/>
    </xf>
    <xf numFmtId="169" fontId="48" fillId="43" borderId="30" xfId="29" applyFont="1" applyFill="1" applyBorder="1" applyAlignment="1" applyProtection="1">
      <alignment horizontal="center" vertical="center" wrapText="1"/>
    </xf>
    <xf numFmtId="169" fontId="48" fillId="43" borderId="26" xfId="29" applyFont="1" applyFill="1" applyBorder="1" applyAlignment="1" applyProtection="1">
      <alignment horizontal="center" vertical="center" wrapText="1"/>
    </xf>
    <xf numFmtId="169" fontId="48" fillId="43" borderId="27" xfId="29" applyFont="1" applyFill="1" applyBorder="1" applyAlignment="1" applyProtection="1">
      <alignment horizontal="center" vertical="center" wrapText="1"/>
    </xf>
    <xf numFmtId="169" fontId="30" fillId="84" borderId="86" xfId="29" applyFont="1" applyFill="1" applyBorder="1" applyAlignment="1" applyProtection="1">
      <alignment horizontal="center" vertical="center" wrapText="1"/>
    </xf>
    <xf numFmtId="169" fontId="30" fillId="84" borderId="87" xfId="29" applyFont="1" applyFill="1" applyBorder="1" applyAlignment="1" applyProtection="1">
      <alignment horizontal="center" vertical="center"/>
    </xf>
    <xf numFmtId="169" fontId="30" fillId="84" borderId="88" xfId="29" applyFont="1" applyFill="1" applyBorder="1" applyAlignment="1" applyProtection="1">
      <alignment horizontal="center" vertical="center"/>
    </xf>
    <xf numFmtId="169" fontId="124" fillId="23" borderId="85" xfId="29" applyFont="1" applyFill="1" applyBorder="1" applyAlignment="1" applyProtection="1">
      <alignment horizontal="center" vertical="center" wrapText="1"/>
    </xf>
    <xf numFmtId="169" fontId="30" fillId="50" borderId="76" xfId="29" applyFont="1" applyFill="1" applyBorder="1" applyAlignment="1" applyProtection="1">
      <alignment horizontal="center" vertical="center" wrapText="1"/>
    </xf>
    <xf numFmtId="169" fontId="30" fillId="50" borderId="37" xfId="29" applyFont="1" applyFill="1" applyBorder="1" applyAlignment="1" applyProtection="1">
      <alignment horizontal="center" vertical="center" wrapText="1"/>
    </xf>
    <xf numFmtId="169" fontId="30" fillId="50" borderId="47" xfId="29" applyFont="1" applyFill="1" applyBorder="1" applyAlignment="1" applyProtection="1">
      <alignment horizontal="center" vertical="center" wrapText="1"/>
    </xf>
    <xf numFmtId="169" fontId="48" fillId="43" borderId="64" xfId="29" applyFont="1" applyFill="1" applyBorder="1" applyAlignment="1" applyProtection="1">
      <alignment horizontal="center" vertical="center" wrapText="1"/>
    </xf>
    <xf numFmtId="169" fontId="48" fillId="43" borderId="68" xfId="29" applyFont="1" applyFill="1" applyBorder="1" applyAlignment="1" applyProtection="1">
      <alignment horizontal="center" vertical="center" wrapText="1"/>
    </xf>
    <xf numFmtId="169" fontId="48" fillId="43" borderId="69" xfId="29" applyFont="1" applyFill="1" applyBorder="1" applyAlignment="1" applyProtection="1">
      <alignment horizontal="center" vertical="center" wrapText="1"/>
    </xf>
    <xf numFmtId="169" fontId="130" fillId="65" borderId="30" xfId="29" quotePrefix="1" applyFont="1" applyFill="1" applyBorder="1" applyAlignment="1" applyProtection="1">
      <alignment horizontal="center" vertical="center" wrapText="1"/>
    </xf>
    <xf numFmtId="169" fontId="130" fillId="65" borderId="26" xfId="29" applyFont="1" applyFill="1" applyBorder="1" applyAlignment="1" applyProtection="1">
      <alignment horizontal="center" vertical="center" wrapText="1"/>
    </xf>
    <xf numFmtId="169" fontId="130" fillId="65" borderId="27" xfId="29" applyFont="1" applyFill="1" applyBorder="1" applyAlignment="1" applyProtection="1">
      <alignment horizontal="center" vertical="center" wrapText="1"/>
    </xf>
    <xf numFmtId="169" fontId="19" fillId="28" borderId="0" xfId="0" applyFont="1" applyFill="1" applyBorder="1" applyAlignment="1">
      <alignment horizontal="center" vertical="center"/>
    </xf>
    <xf numFmtId="169" fontId="30" fillId="31" borderId="73" xfId="29" applyFont="1" applyFill="1" applyBorder="1" applyAlignment="1" applyProtection="1">
      <alignment horizontal="center" vertical="center" wrapText="1"/>
    </xf>
    <xf numFmtId="169" fontId="48" fillId="25" borderId="80" xfId="29" applyFont="1" applyFill="1" applyBorder="1" applyAlignment="1" applyProtection="1">
      <alignment horizontal="center" vertical="center" wrapText="1"/>
    </xf>
    <xf numFmtId="169" fontId="130" fillId="65" borderId="64" xfId="29" quotePrefix="1" applyFont="1" applyFill="1" applyBorder="1" applyAlignment="1" applyProtection="1">
      <alignment horizontal="center" vertical="center" wrapText="1"/>
    </xf>
    <xf numFmtId="169" fontId="130" fillId="65" borderId="68" xfId="29" applyFont="1" applyFill="1" applyBorder="1" applyAlignment="1" applyProtection="1">
      <alignment horizontal="center" vertical="center" wrapText="1"/>
    </xf>
    <xf numFmtId="169" fontId="130" fillId="65" borderId="78" xfId="29" applyFont="1" applyFill="1" applyBorder="1" applyAlignment="1" applyProtection="1">
      <alignment horizontal="center" vertical="center" wrapText="1"/>
    </xf>
    <xf numFmtId="169" fontId="30" fillId="53" borderId="14" xfId="29" applyFont="1" applyFill="1" applyBorder="1" applyAlignment="1" applyProtection="1">
      <alignment horizontal="center" vertical="center" wrapText="1"/>
    </xf>
    <xf numFmtId="169" fontId="38" fillId="57" borderId="73" xfId="29" applyFont="1" applyFill="1" applyBorder="1" applyAlignment="1" applyProtection="1">
      <alignment horizontal="center" vertical="center" wrapText="1"/>
    </xf>
    <xf numFmtId="169" fontId="35" fillId="55" borderId="16" xfId="0" applyFont="1" applyFill="1" applyBorder="1" applyAlignment="1">
      <alignment horizontal="center" vertical="center" wrapText="1"/>
    </xf>
    <xf numFmtId="169" fontId="35" fillId="55" borderId="50" xfId="0" applyFont="1" applyFill="1" applyBorder="1" applyAlignment="1">
      <alignment horizontal="center" vertical="center" wrapText="1"/>
    </xf>
    <xf numFmtId="169" fontId="35" fillId="55" borderId="26" xfId="0" applyFont="1" applyFill="1" applyBorder="1" applyAlignment="1">
      <alignment horizontal="center" vertical="center" wrapText="1"/>
    </xf>
    <xf numFmtId="169" fontId="133" fillId="64" borderId="15" xfId="0" applyFont="1" applyFill="1" applyBorder="1" applyAlignment="1">
      <alignment horizontal="center" vertical="center"/>
    </xf>
    <xf numFmtId="169" fontId="132" fillId="64" borderId="25" xfId="0" applyFont="1" applyFill="1" applyBorder="1" applyAlignment="1">
      <alignment horizontal="center" vertical="center"/>
    </xf>
    <xf numFmtId="169" fontId="132" fillId="64" borderId="10" xfId="0" applyFont="1" applyFill="1" applyBorder="1" applyAlignment="1">
      <alignment horizontal="center" vertical="center"/>
    </xf>
    <xf numFmtId="169" fontId="132" fillId="64" borderId="11" xfId="0" applyFont="1" applyFill="1" applyBorder="1" applyAlignment="1">
      <alignment horizontal="center" vertical="center"/>
    </xf>
    <xf numFmtId="169" fontId="132" fillId="64" borderId="0" xfId="0" applyFont="1" applyFill="1" applyBorder="1" applyAlignment="1">
      <alignment horizontal="center" vertical="center"/>
    </xf>
    <xf numFmtId="169" fontId="132" fillId="64" borderId="12" xfId="0" applyFont="1" applyFill="1" applyBorder="1" applyAlignment="1">
      <alignment horizontal="center" vertical="center"/>
    </xf>
    <xf numFmtId="169" fontId="132" fillId="64" borderId="23" xfId="0" applyFont="1" applyFill="1" applyBorder="1" applyAlignment="1">
      <alignment horizontal="center" vertical="center"/>
    </xf>
    <xf numFmtId="169" fontId="132" fillId="64" borderId="9" xfId="0" applyFont="1" applyFill="1" applyBorder="1" applyAlignment="1">
      <alignment horizontal="center" vertical="center"/>
    </xf>
    <xf numFmtId="169" fontId="132" fillId="64" borderId="24" xfId="0" applyFont="1" applyFill="1" applyBorder="1" applyAlignment="1">
      <alignment horizontal="center" vertical="center"/>
    </xf>
    <xf numFmtId="169" fontId="42" fillId="44" borderId="25" xfId="0" applyFont="1" applyFill="1" applyBorder="1" applyAlignment="1">
      <alignment horizontal="center" vertical="center" wrapText="1"/>
    </xf>
    <xf numFmtId="169" fontId="42" fillId="44" borderId="10" xfId="0" applyFont="1" applyFill="1" applyBorder="1" applyAlignment="1">
      <alignment horizontal="center" vertical="center" wrapText="1"/>
    </xf>
    <xf numFmtId="169" fontId="42" fillId="44" borderId="0" xfId="0" applyFont="1" applyFill="1" applyBorder="1" applyAlignment="1">
      <alignment horizontal="center" vertical="center" wrapText="1"/>
    </xf>
    <xf numFmtId="169" fontId="42" fillId="44" borderId="12" xfId="0" applyFont="1" applyFill="1" applyBorder="1" applyAlignment="1">
      <alignment horizontal="center" vertical="center" wrapText="1"/>
    </xf>
    <xf numFmtId="169" fontId="40" fillId="29" borderId="10" xfId="29" applyFont="1" applyFill="1" applyBorder="1" applyAlignment="1" applyProtection="1">
      <alignment horizontal="center" vertical="center" wrapText="1"/>
    </xf>
    <xf numFmtId="169" fontId="40" fillId="29" borderId="12" xfId="29" applyFont="1" applyFill="1" applyBorder="1" applyAlignment="1" applyProtection="1">
      <alignment horizontal="center" vertical="center" wrapText="1"/>
    </xf>
    <xf numFmtId="169" fontId="40" fillId="29" borderId="9" xfId="29" applyFont="1" applyFill="1" applyBorder="1" applyAlignment="1" applyProtection="1">
      <alignment horizontal="center" vertical="center" wrapText="1"/>
    </xf>
    <xf numFmtId="169" fontId="40" fillId="29" borderId="24" xfId="29" applyFont="1" applyFill="1" applyBorder="1" applyAlignment="1" applyProtection="1">
      <alignment horizontal="center" vertical="center" wrapText="1"/>
    </xf>
    <xf numFmtId="169" fontId="19" fillId="28" borderId="7" xfId="0" applyFont="1" applyFill="1" applyBorder="1" applyAlignment="1">
      <alignment horizontal="center" vertical="center"/>
    </xf>
    <xf numFmtId="169" fontId="18" fillId="29" borderId="66" xfId="0" applyFont="1" applyFill="1" applyBorder="1"/>
    <xf numFmtId="169" fontId="18" fillId="29" borderId="30" xfId="0" applyFont="1" applyFill="1" applyBorder="1"/>
    <xf numFmtId="169" fontId="34" fillId="24" borderId="25" xfId="0" applyFont="1" applyFill="1" applyBorder="1" applyAlignment="1">
      <alignment horizontal="center" vertical="center" wrapText="1"/>
    </xf>
    <xf numFmtId="169" fontId="34" fillId="24" borderId="7" xfId="0" applyFont="1" applyFill="1" applyBorder="1" applyAlignment="1">
      <alignment horizontal="center" vertical="center" wrapText="1"/>
    </xf>
    <xf numFmtId="169" fontId="33" fillId="44" borderId="19" xfId="0" applyFont="1" applyFill="1" applyBorder="1" applyAlignment="1">
      <alignment horizontal="center" vertical="center" wrapText="1"/>
    </xf>
    <xf numFmtId="169" fontId="33" fillId="44" borderId="18" xfId="0" applyFont="1" applyFill="1" applyBorder="1" applyAlignment="1">
      <alignment horizontal="center" vertical="center" wrapText="1"/>
    </xf>
    <xf numFmtId="169" fontId="33" fillId="44" borderId="29" xfId="0" applyFont="1" applyFill="1" applyBorder="1" applyAlignment="1">
      <alignment horizontal="center" vertical="center" wrapText="1"/>
    </xf>
    <xf numFmtId="169" fontId="33" fillId="44" borderId="13" xfId="0" applyFont="1" applyFill="1" applyBorder="1" applyAlignment="1">
      <alignment horizontal="center" vertical="center" wrapText="1"/>
    </xf>
    <xf numFmtId="169" fontId="33" fillId="44" borderId="14" xfId="0" applyFont="1" applyFill="1" applyBorder="1" applyAlignment="1">
      <alignment horizontal="center" vertical="center" wrapText="1"/>
    </xf>
    <xf numFmtId="169" fontId="33" fillId="44" borderId="74" xfId="0" applyFont="1" applyFill="1" applyBorder="1" applyAlignment="1">
      <alignment horizontal="center" vertical="center" wrapText="1"/>
    </xf>
    <xf numFmtId="169" fontId="18" fillId="26" borderId="11" xfId="0" applyFont="1" applyFill="1" applyBorder="1" applyAlignment="1">
      <alignment horizontal="center" vertical="center"/>
    </xf>
    <xf numFmtId="169" fontId="18" fillId="26" borderId="23" xfId="0" applyFont="1" applyFill="1" applyBorder="1" applyAlignment="1">
      <alignment horizontal="center" vertical="center"/>
    </xf>
    <xf numFmtId="169" fontId="32" fillId="29" borderId="76" xfId="0" applyFont="1" applyFill="1" applyBorder="1" applyAlignment="1">
      <alignment horizontal="center" vertical="center" wrapText="1"/>
    </xf>
    <xf numFmtId="169" fontId="32" fillId="29" borderId="37" xfId="0" applyFont="1" applyFill="1" applyBorder="1" applyAlignment="1">
      <alignment horizontal="center" vertical="center" wrapText="1"/>
    </xf>
    <xf numFmtId="169" fontId="30" fillId="50" borderId="75" xfId="29" applyFont="1" applyFill="1" applyBorder="1" applyAlignment="1" applyProtection="1">
      <alignment horizontal="center" vertical="center" wrapText="1"/>
    </xf>
    <xf numFmtId="169" fontId="103" fillId="28" borderId="54" xfId="0" applyFont="1" applyFill="1" applyBorder="1" applyAlignment="1">
      <alignment horizontal="center" vertical="center" wrapText="1"/>
    </xf>
    <xf numFmtId="169" fontId="103" fillId="28" borderId="18" xfId="0" applyFont="1" applyFill="1" applyBorder="1" applyAlignment="1">
      <alignment horizontal="center" vertical="center" wrapText="1"/>
    </xf>
    <xf numFmtId="169" fontId="103" fillId="28" borderId="29" xfId="0" applyFont="1" applyFill="1" applyBorder="1" applyAlignment="1">
      <alignment horizontal="center" vertical="center" wrapText="1"/>
    </xf>
    <xf numFmtId="169" fontId="103" fillId="28" borderId="53" xfId="0" applyFont="1" applyFill="1" applyBorder="1" applyAlignment="1">
      <alignment horizontal="center" vertical="center" wrapText="1"/>
    </xf>
    <xf numFmtId="169" fontId="103" fillId="28" borderId="61" xfId="0" applyFont="1" applyFill="1" applyBorder="1" applyAlignment="1">
      <alignment horizontal="center" vertical="center" wrapText="1"/>
    </xf>
    <xf numFmtId="169" fontId="103" fillId="28" borderId="62" xfId="0" applyFont="1" applyFill="1" applyBorder="1" applyAlignment="1">
      <alignment horizontal="center" vertical="center" wrapText="1"/>
    </xf>
    <xf numFmtId="169" fontId="103" fillId="28" borderId="19" xfId="0" applyFont="1" applyFill="1" applyBorder="1" applyAlignment="1">
      <alignment horizontal="center" vertical="center" wrapText="1"/>
    </xf>
    <xf numFmtId="169" fontId="103" fillId="28" borderId="55" xfId="0" applyFont="1" applyFill="1" applyBorder="1" applyAlignment="1">
      <alignment horizontal="center" vertical="center" wrapText="1"/>
    </xf>
    <xf numFmtId="169" fontId="103" fillId="28" borderId="13" xfId="0" applyFont="1" applyFill="1" applyBorder="1" applyAlignment="1">
      <alignment horizontal="center" vertical="center" wrapText="1"/>
    </xf>
    <xf numFmtId="169" fontId="103" fillId="28" borderId="14" xfId="0" applyFont="1" applyFill="1" applyBorder="1" applyAlignment="1">
      <alignment horizontal="center" vertical="center" wrapText="1"/>
    </xf>
    <xf numFmtId="169" fontId="103" fillId="28" borderId="75" xfId="0" applyFont="1" applyFill="1" applyBorder="1" applyAlignment="1">
      <alignment horizontal="center" vertical="center" wrapText="1"/>
    </xf>
    <xf numFmtId="169" fontId="32" fillId="52" borderId="76" xfId="0" applyFont="1" applyFill="1" applyBorder="1" applyAlignment="1">
      <alignment horizontal="center" vertical="center" wrapText="1"/>
    </xf>
    <xf numFmtId="169" fontId="32" fillId="52" borderId="37" xfId="0" applyFont="1" applyFill="1" applyBorder="1" applyAlignment="1">
      <alignment horizontal="center" vertical="center" wrapText="1"/>
    </xf>
    <xf numFmtId="169" fontId="32" fillId="52" borderId="47" xfId="0" applyFont="1" applyFill="1" applyBorder="1" applyAlignment="1">
      <alignment horizontal="center" vertical="center" wrapText="1"/>
    </xf>
    <xf numFmtId="169" fontId="30" fillId="30" borderId="68" xfId="29" applyFont="1" applyFill="1" applyBorder="1" applyAlignment="1" applyProtection="1">
      <alignment horizontal="center" vertical="center" wrapText="1"/>
    </xf>
    <xf numFmtId="169" fontId="30" fillId="30" borderId="68" xfId="29" applyFont="1" applyFill="1" applyBorder="1" applyAlignment="1" applyProtection="1">
      <alignment horizontal="center" vertical="center"/>
    </xf>
    <xf numFmtId="164" fontId="15" fillId="29" borderId="26" xfId="37" applyNumberFormat="1" applyFont="1" applyFill="1" applyBorder="1" applyAlignment="1" applyProtection="1">
      <alignment horizontal="center" vertical="center"/>
    </xf>
    <xf numFmtId="164" fontId="15" fillId="29" borderId="0" xfId="37" applyNumberFormat="1" applyFont="1" applyFill="1" applyBorder="1" applyAlignment="1" applyProtection="1">
      <alignment horizontal="center" vertical="center"/>
    </xf>
    <xf numFmtId="164" fontId="15" fillId="29" borderId="0" xfId="37" quotePrefix="1" applyNumberFormat="1" applyFont="1" applyFill="1" applyBorder="1" applyAlignment="1" applyProtection="1">
      <alignment horizontal="center" vertical="center"/>
    </xf>
    <xf numFmtId="164" fontId="15" fillId="29" borderId="16" xfId="37" quotePrefix="1" applyNumberFormat="1" applyFont="1" applyFill="1" applyBorder="1" applyAlignment="1" applyProtection="1">
      <alignment horizontal="center" vertical="center"/>
    </xf>
    <xf numFmtId="164" fontId="15" fillId="29" borderId="26" xfId="37" applyFont="1" applyFill="1" applyBorder="1" applyAlignment="1">
      <alignment horizontal="center" vertical="center"/>
    </xf>
    <xf numFmtId="164" fontId="15" fillId="29" borderId="0" xfId="37" applyFont="1" applyFill="1" applyBorder="1" applyAlignment="1">
      <alignment horizontal="center" vertical="center"/>
    </xf>
    <xf numFmtId="164" fontId="15" fillId="29" borderId="16" xfId="37" applyFont="1" applyFill="1" applyBorder="1" applyAlignment="1">
      <alignment horizontal="center" vertical="center"/>
    </xf>
    <xf numFmtId="169" fontId="25" fillId="29" borderId="26" xfId="34" applyFont="1" applyFill="1" applyBorder="1" applyAlignment="1">
      <alignment horizontal="center" vertical="center"/>
    </xf>
    <xf numFmtId="169" fontId="25" fillId="29" borderId="0" xfId="34" applyFont="1" applyFill="1" applyBorder="1" applyAlignment="1">
      <alignment horizontal="center" vertical="center"/>
    </xf>
    <xf numFmtId="169" fontId="25" fillId="29" borderId="16" xfId="34" applyFont="1" applyFill="1" applyBorder="1" applyAlignment="1">
      <alignment horizontal="center" vertical="center"/>
    </xf>
    <xf numFmtId="164" fontId="20" fillId="24" borderId="26" xfId="37" applyFont="1" applyFill="1" applyBorder="1" applyAlignment="1">
      <alignment horizontal="center" vertical="center"/>
    </xf>
    <xf numFmtId="164" fontId="20" fillId="24" borderId="0" xfId="37" applyFont="1" applyFill="1" applyBorder="1" applyAlignment="1">
      <alignment horizontal="center" vertical="center"/>
    </xf>
    <xf numFmtId="164" fontId="20" fillId="24" borderId="0" xfId="37" quotePrefix="1" applyFont="1" applyFill="1" applyBorder="1" applyAlignment="1">
      <alignment horizontal="center" vertical="center"/>
    </xf>
    <xf numFmtId="164" fontId="20" fillId="24" borderId="16" xfId="37" quotePrefix="1" applyFont="1" applyFill="1" applyBorder="1" applyAlignment="1">
      <alignment horizontal="center" vertical="center"/>
    </xf>
    <xf numFmtId="169" fontId="65" fillId="35" borderId="30" xfId="34" applyFont="1" applyFill="1" applyBorder="1" applyAlignment="1">
      <alignment horizontal="center" vertical="center"/>
    </xf>
    <xf numFmtId="169" fontId="65" fillId="35" borderId="8" xfId="34" applyFont="1" applyFill="1" applyBorder="1" applyAlignment="1">
      <alignment horizontal="center" vertical="center"/>
    </xf>
    <xf numFmtId="169" fontId="65" fillId="35" borderId="31" xfId="34" applyFont="1" applyFill="1" applyBorder="1" applyAlignment="1">
      <alignment horizontal="center" vertical="center"/>
    </xf>
    <xf numFmtId="164" fontId="14" fillId="25" borderId="8" xfId="37" quotePrefix="1" applyFont="1" applyFill="1" applyBorder="1" applyAlignment="1">
      <alignment horizontal="center" vertical="center"/>
    </xf>
    <xf numFmtId="164" fontId="14" fillId="25" borderId="7" xfId="37" quotePrefix="1" applyFont="1" applyFill="1" applyBorder="1" applyAlignment="1">
      <alignment horizontal="center" vertical="center"/>
    </xf>
    <xf numFmtId="169" fontId="65" fillId="37" borderId="26" xfId="34" applyFont="1" applyFill="1" applyBorder="1" applyAlignment="1">
      <alignment horizontal="center" vertical="center"/>
    </xf>
    <xf numFmtId="169" fontId="65" fillId="37" borderId="0" xfId="34" applyFont="1" applyFill="1" applyBorder="1" applyAlignment="1">
      <alignment horizontal="center" vertical="center"/>
    </xf>
    <xf numFmtId="169" fontId="65" fillId="37" borderId="16" xfId="34" applyFont="1" applyFill="1" applyBorder="1" applyAlignment="1">
      <alignment horizontal="center" vertical="center"/>
    </xf>
    <xf numFmtId="169" fontId="65" fillId="37" borderId="27" xfId="34" applyFont="1" applyFill="1" applyBorder="1" applyAlignment="1">
      <alignment horizontal="center" vertical="center"/>
    </xf>
    <xf numFmtId="169" fontId="65" fillId="37" borderId="7" xfId="34" applyFont="1" applyFill="1" applyBorder="1" applyAlignment="1">
      <alignment horizontal="center" vertical="center"/>
    </xf>
    <xf numFmtId="169" fontId="65" fillId="37" borderId="17" xfId="34" applyFont="1" applyFill="1" applyBorder="1" applyAlignment="1">
      <alignment horizontal="center" vertical="center"/>
    </xf>
    <xf numFmtId="164" fontId="16" fillId="29" borderId="30" xfId="37" applyFont="1" applyFill="1" applyBorder="1" applyAlignment="1">
      <alignment horizontal="center" vertical="center"/>
    </xf>
    <xf numFmtId="164" fontId="16" fillId="29" borderId="8" xfId="37" applyFont="1" applyFill="1" applyBorder="1" applyAlignment="1">
      <alignment horizontal="center" vertical="center"/>
    </xf>
    <xf numFmtId="164" fontId="16" fillId="29" borderId="31" xfId="37" applyFont="1" applyFill="1" applyBorder="1" applyAlignment="1">
      <alignment horizontal="center" vertical="center"/>
    </xf>
    <xf numFmtId="164" fontId="20" fillId="24" borderId="27" xfId="37" applyFont="1" applyFill="1" applyBorder="1" applyAlignment="1">
      <alignment horizontal="center" vertical="center"/>
    </xf>
    <xf numFmtId="164" fontId="20" fillId="24" borderId="7" xfId="37" applyFont="1" applyFill="1" applyBorder="1" applyAlignment="1">
      <alignment horizontal="center" vertical="center"/>
    </xf>
    <xf numFmtId="164" fontId="20" fillId="24" borderId="7" xfId="37" quotePrefix="1" applyFont="1" applyFill="1" applyBorder="1" applyAlignment="1">
      <alignment horizontal="center" vertical="center"/>
    </xf>
    <xf numFmtId="164" fontId="20" fillId="24" borderId="17" xfId="37" quotePrefix="1" applyFont="1" applyFill="1" applyBorder="1" applyAlignment="1">
      <alignment horizontal="center" vertical="center"/>
    </xf>
    <xf numFmtId="164" fontId="25" fillId="29" borderId="26" xfId="37" applyFont="1" applyFill="1" applyBorder="1" applyAlignment="1">
      <alignment horizontal="center" vertical="center"/>
    </xf>
    <xf numFmtId="164" fontId="25" fillId="29" borderId="0" xfId="37" applyFont="1" applyFill="1" applyBorder="1" applyAlignment="1">
      <alignment horizontal="center" vertical="center"/>
    </xf>
    <xf numFmtId="164" fontId="25" fillId="29" borderId="16" xfId="37" applyFont="1" applyFill="1" applyBorder="1" applyAlignment="1">
      <alignment horizontal="center" vertical="center"/>
    </xf>
    <xf numFmtId="164" fontId="25" fillId="29" borderId="26" xfId="34" applyNumberFormat="1" applyFont="1" applyFill="1" applyBorder="1" applyAlignment="1">
      <alignment horizontal="center" vertical="center"/>
    </xf>
    <xf numFmtId="164" fontId="25" fillId="29" borderId="0" xfId="34" applyNumberFormat="1" applyFont="1" applyFill="1" applyBorder="1" applyAlignment="1">
      <alignment horizontal="center" vertical="center"/>
    </xf>
    <xf numFmtId="164" fontId="5" fillId="30" borderId="8" xfId="37" applyNumberFormat="1" applyFont="1" applyFill="1" applyBorder="1" applyAlignment="1" applyProtection="1">
      <alignment horizontal="center" vertical="center"/>
    </xf>
    <xf numFmtId="164" fontId="5" fillId="30" borderId="31" xfId="37" applyNumberFormat="1" applyFont="1" applyFill="1" applyBorder="1" applyAlignment="1" applyProtection="1">
      <alignment horizontal="center" vertical="center"/>
    </xf>
    <xf numFmtId="164" fontId="11" fillId="25" borderId="8" xfId="37" quotePrefix="1" applyFont="1" applyFill="1" applyBorder="1" applyAlignment="1">
      <alignment horizontal="center" vertical="center"/>
    </xf>
    <xf numFmtId="164" fontId="11" fillId="25" borderId="7" xfId="37" quotePrefix="1" applyFont="1" applyFill="1" applyBorder="1" applyAlignment="1">
      <alignment horizontal="center" vertical="center"/>
    </xf>
    <xf numFmtId="164" fontId="25" fillId="23" borderId="30" xfId="41" applyFont="1" applyFill="1" applyBorder="1" applyAlignment="1">
      <alignment horizontal="center" vertical="center"/>
    </xf>
    <xf numFmtId="164" fontId="25" fillId="23" borderId="8" xfId="41" applyFont="1" applyFill="1" applyBorder="1" applyAlignment="1">
      <alignment horizontal="center" vertical="center"/>
    </xf>
    <xf numFmtId="164" fontId="25" fillId="23" borderId="31" xfId="41" applyFont="1" applyFill="1" applyBorder="1" applyAlignment="1">
      <alignment horizontal="center" vertical="center"/>
    </xf>
    <xf numFmtId="164" fontId="25" fillId="22" borderId="8" xfId="37" applyFont="1" applyFill="1" applyBorder="1" applyAlignment="1">
      <alignment horizontal="center" vertical="center" wrapText="1"/>
    </xf>
    <xf numFmtId="164" fontId="25" fillId="22" borderId="7" xfId="37" applyFont="1" applyFill="1" applyBorder="1" applyAlignment="1">
      <alignment horizontal="center" vertical="center" wrapText="1"/>
    </xf>
    <xf numFmtId="164" fontId="39" fillId="22" borderId="0" xfId="37" applyFont="1" applyFill="1" applyBorder="1" applyAlignment="1">
      <alignment horizontal="center" vertical="center" wrapText="1"/>
    </xf>
    <xf numFmtId="164" fontId="39" fillId="22" borderId="7" xfId="37" applyFont="1" applyFill="1" applyBorder="1" applyAlignment="1">
      <alignment horizontal="center" vertical="center" wrapText="1"/>
    </xf>
    <xf numFmtId="164" fontId="22" fillId="44" borderId="26" xfId="37" applyNumberFormat="1" applyFont="1" applyFill="1" applyBorder="1" applyAlignment="1" applyProtection="1">
      <alignment horizontal="center" vertical="center" wrapText="1"/>
    </xf>
    <xf numFmtId="164" fontId="22" fillId="44" borderId="0" xfId="37" applyNumberFormat="1" applyFont="1" applyFill="1" applyBorder="1" applyAlignment="1" applyProtection="1">
      <alignment horizontal="center" vertical="center" wrapText="1"/>
    </xf>
    <xf numFmtId="164" fontId="22" fillId="44" borderId="16" xfId="37" applyNumberFormat="1" applyFont="1" applyFill="1" applyBorder="1" applyAlignment="1" applyProtection="1">
      <alignment horizontal="center" vertical="center" wrapText="1"/>
    </xf>
    <xf numFmtId="164" fontId="22" fillId="58" borderId="26" xfId="37" applyNumberFormat="1" applyFont="1" applyFill="1" applyBorder="1" applyAlignment="1" applyProtection="1">
      <alignment horizontal="center" vertical="center" wrapText="1"/>
    </xf>
    <xf numFmtId="164" fontId="22" fillId="58" borderId="0" xfId="37" applyNumberFormat="1" applyFont="1" applyFill="1" applyBorder="1" applyAlignment="1" applyProtection="1">
      <alignment horizontal="center" vertical="center" wrapText="1"/>
    </xf>
    <xf numFmtId="164" fontId="22" fillId="58" borderId="16" xfId="37" applyNumberFormat="1" applyFont="1" applyFill="1" applyBorder="1" applyAlignment="1" applyProtection="1">
      <alignment horizontal="center" vertical="center" wrapText="1"/>
    </xf>
    <xf numFmtId="164" fontId="15" fillId="29" borderId="26" xfId="37" quotePrefix="1" applyNumberFormat="1" applyFont="1" applyFill="1" applyBorder="1" applyAlignment="1" applyProtection="1">
      <alignment horizontal="center" vertical="center"/>
    </xf>
    <xf numFmtId="164" fontId="25" fillId="28" borderId="29" xfId="34" applyNumberFormat="1" applyFont="1" applyFill="1" applyBorder="1" applyAlignment="1" applyProtection="1">
      <alignment horizontal="center" vertical="center"/>
    </xf>
    <xf numFmtId="164" fontId="25" fillId="28" borderId="28" xfId="34" applyNumberFormat="1" applyFont="1" applyFill="1" applyBorder="1" applyAlignment="1" applyProtection="1">
      <alignment horizontal="center" vertical="center"/>
    </xf>
    <xf numFmtId="164" fontId="25" fillId="28" borderId="19" xfId="34" applyNumberFormat="1" applyFont="1" applyFill="1" applyBorder="1" applyAlignment="1" applyProtection="1">
      <alignment horizontal="center" vertical="center"/>
    </xf>
    <xf numFmtId="169" fontId="6" fillId="31" borderId="26" xfId="29" applyFill="1" applyBorder="1" applyAlignment="1" applyProtection="1">
      <alignment horizontal="center" vertical="center" wrapText="1"/>
    </xf>
    <xf numFmtId="169" fontId="6" fillId="31" borderId="0" xfId="29" applyFill="1" applyAlignment="1" applyProtection="1">
      <alignment horizontal="center" vertical="center" wrapText="1"/>
    </xf>
    <xf numFmtId="169" fontId="6" fillId="31" borderId="0" xfId="29" applyFill="1" applyBorder="1" applyAlignment="1" applyProtection="1">
      <alignment horizontal="center" vertical="center" wrapText="1"/>
    </xf>
    <xf numFmtId="164" fontId="22" fillId="24" borderId="26" xfId="41" applyFont="1" applyFill="1" applyBorder="1" applyAlignment="1">
      <alignment horizontal="center" vertical="center"/>
    </xf>
    <xf numFmtId="164" fontId="22" fillId="24" borderId="0" xfId="41" applyFont="1" applyFill="1" applyBorder="1" applyAlignment="1">
      <alignment horizontal="center" vertical="center"/>
    </xf>
    <xf numFmtId="164" fontId="22" fillId="24" borderId="16" xfId="41" applyFont="1" applyFill="1" applyBorder="1" applyAlignment="1">
      <alignment horizontal="center" vertical="center"/>
    </xf>
    <xf numFmtId="164" fontId="22" fillId="24" borderId="27" xfId="41" applyFont="1" applyFill="1" applyBorder="1" applyAlignment="1">
      <alignment horizontal="center" vertical="center"/>
    </xf>
    <xf numFmtId="164" fontId="22" fillId="24" borderId="7" xfId="41" applyFont="1" applyFill="1" applyBorder="1" applyAlignment="1">
      <alignment horizontal="center" vertical="center"/>
    </xf>
    <xf numFmtId="164" fontId="22" fillId="24" borderId="17" xfId="41" applyFont="1" applyFill="1" applyBorder="1" applyAlignment="1">
      <alignment horizontal="center" vertical="center"/>
    </xf>
    <xf numFmtId="164" fontId="31" fillId="25" borderId="8" xfId="37" quotePrefix="1" applyFont="1" applyFill="1" applyBorder="1" applyAlignment="1">
      <alignment horizontal="center" vertical="center"/>
    </xf>
    <xf numFmtId="164" fontId="31" fillId="25" borderId="0" xfId="37" quotePrefix="1" applyFont="1" applyFill="1" applyBorder="1" applyAlignment="1">
      <alignment horizontal="center" vertical="center"/>
    </xf>
    <xf numFmtId="169" fontId="155" fillId="85" borderId="54" xfId="29" applyFont="1" applyFill="1" applyBorder="1" applyAlignment="1" applyProtection="1">
      <alignment horizontal="center" vertical="center" wrapText="1"/>
    </xf>
    <xf numFmtId="169" fontId="29" fillId="28" borderId="0" xfId="0" applyFont="1" applyFill="1" applyAlignment="1">
      <alignment horizontal="left" vertical="center"/>
    </xf>
    <xf numFmtId="169" fontId="0" fillId="0" borderId="0" xfId="0" applyAlignment="1">
      <alignment horizontal="left" vertical="center"/>
    </xf>
    <xf numFmtId="169" fontId="20" fillId="24" borderId="0" xfId="0" applyFont="1" applyFill="1" applyAlignment="1">
      <alignment horizontal="center"/>
    </xf>
    <xf numFmtId="169" fontId="20" fillId="69" borderId="0" xfId="0" applyFont="1" applyFill="1" applyBorder="1" applyAlignment="1">
      <alignment horizontal="center" vertical="center"/>
    </xf>
    <xf numFmtId="169" fontId="0" fillId="69" borderId="0" xfId="0" applyFill="1" applyAlignment="1">
      <alignment horizontal="center" vertical="center"/>
    </xf>
    <xf numFmtId="169" fontId="25" fillId="69" borderId="0" xfId="0" applyFont="1" applyFill="1" applyBorder="1" applyAlignment="1">
      <alignment horizontal="center" vertical="center" wrapText="1"/>
    </xf>
    <xf numFmtId="169" fontId="0" fillId="69" borderId="0" xfId="0" applyFill="1" applyAlignment="1">
      <alignment horizontal="center" vertical="center" wrapText="1"/>
    </xf>
    <xf numFmtId="169" fontId="25" fillId="69" borderId="0" xfId="0" applyFont="1" applyFill="1" applyAlignment="1">
      <alignment horizontal="center" vertical="center"/>
    </xf>
    <xf numFmtId="169" fontId="20" fillId="34" borderId="0" xfId="34" applyFont="1" applyFill="1" applyBorder="1" applyAlignment="1">
      <alignment horizontal="center" vertical="center"/>
    </xf>
    <xf numFmtId="169" fontId="25" fillId="23" borderId="0" xfId="34" applyFont="1" applyFill="1" applyBorder="1" applyAlignment="1">
      <alignment horizontal="center" vertical="center"/>
    </xf>
    <xf numFmtId="169" fontId="25" fillId="35" borderId="0" xfId="34" applyFont="1" applyFill="1" applyAlignment="1">
      <alignment horizontal="center" vertical="center"/>
    </xf>
    <xf numFmtId="164" fontId="20" fillId="24" borderId="0" xfId="39" applyFont="1" applyFill="1" applyBorder="1" applyAlignment="1">
      <alignment horizontal="center" vertical="center"/>
    </xf>
    <xf numFmtId="169" fontId="20" fillId="52" borderId="0" xfId="0" applyFont="1" applyFill="1" applyBorder="1" applyAlignment="1">
      <alignment horizontal="center" vertical="center"/>
    </xf>
    <xf numFmtId="169" fontId="25" fillId="23" borderId="0" xfId="0" applyFont="1" applyFill="1" applyBorder="1" applyAlignment="1">
      <alignment horizontal="center" vertical="center" wrapText="1"/>
    </xf>
    <xf numFmtId="169" fontId="86" fillId="35" borderId="0" xfId="0" applyFont="1" applyFill="1" applyAlignment="1">
      <alignment horizontal="center" vertical="center"/>
    </xf>
    <xf numFmtId="164" fontId="3" fillId="24" borderId="0" xfId="37" applyFont="1" applyFill="1" applyBorder="1" applyAlignment="1">
      <alignment horizontal="center" vertical="center"/>
    </xf>
    <xf numFmtId="169" fontId="20" fillId="43" borderId="0" xfId="43" applyFont="1" applyFill="1" applyBorder="1" applyAlignment="1">
      <alignment horizontal="center" vertical="center"/>
    </xf>
    <xf numFmtId="169" fontId="25" fillId="43" borderId="0" xfId="43" applyFont="1" applyFill="1" applyBorder="1" applyAlignment="1">
      <alignment horizontal="center" vertical="center"/>
    </xf>
    <xf numFmtId="169" fontId="86" fillId="43" borderId="0" xfId="43" applyFont="1" applyFill="1" applyAlignment="1">
      <alignment horizontal="center" vertical="center"/>
    </xf>
    <xf numFmtId="169" fontId="22" fillId="24" borderId="0" xfId="96" applyFont="1" applyFill="1" applyBorder="1" applyAlignment="1">
      <alignment horizontal="center" vertical="center"/>
    </xf>
    <xf numFmtId="169" fontId="20" fillId="67" borderId="0" xfId="34" applyFont="1" applyFill="1" applyBorder="1" applyAlignment="1">
      <alignment horizontal="center" vertical="center"/>
    </xf>
    <xf numFmtId="169" fontId="149" fillId="24" borderId="0" xfId="34" applyFont="1" applyFill="1" applyAlignment="1">
      <alignment horizontal="center"/>
    </xf>
    <xf numFmtId="169" fontId="20" fillId="48" borderId="0" xfId="43" applyFont="1" applyFill="1" applyBorder="1" applyAlignment="1">
      <alignment horizontal="center" vertical="center"/>
    </xf>
    <xf numFmtId="169" fontId="22" fillId="48" borderId="0" xfId="43" applyFont="1" applyFill="1" applyBorder="1" applyAlignment="1">
      <alignment horizontal="center" vertical="center"/>
    </xf>
    <xf numFmtId="169" fontId="22" fillId="48" borderId="0" xfId="43" applyFont="1" applyFill="1" applyAlignment="1">
      <alignment horizontal="center" vertical="center"/>
    </xf>
    <xf numFmtId="169" fontId="90" fillId="37" borderId="0" xfId="34" applyFont="1" applyFill="1" applyBorder="1" applyAlignment="1">
      <alignment horizontal="center" vertical="center"/>
    </xf>
    <xf numFmtId="169" fontId="25" fillId="23" borderId="0" xfId="34" applyFont="1" applyFill="1" applyBorder="1" applyAlignment="1">
      <alignment horizontal="center" vertical="center" wrapText="1"/>
    </xf>
    <xf numFmtId="169" fontId="25" fillId="35" borderId="0" xfId="34" applyFont="1" applyFill="1" applyAlignment="1">
      <alignment horizontal="center"/>
    </xf>
    <xf numFmtId="164" fontId="20" fillId="24" borderId="0" xfId="40" applyFont="1" applyFill="1" applyBorder="1" applyAlignment="1">
      <alignment horizontal="center" vertical="center"/>
    </xf>
    <xf numFmtId="164" fontId="20" fillId="36" borderId="0" xfId="37" applyNumberFormat="1" applyFont="1" applyFill="1" applyBorder="1" applyAlignment="1" applyProtection="1">
      <alignment horizontal="center" vertical="center" wrapText="1"/>
    </xf>
    <xf numFmtId="169" fontId="90" fillId="45" borderId="0" xfId="34" applyFont="1" applyFill="1" applyBorder="1" applyAlignment="1">
      <alignment horizontal="center" vertical="center"/>
    </xf>
    <xf numFmtId="169" fontId="25" fillId="39" borderId="0" xfId="34" applyFont="1" applyFill="1" applyBorder="1" applyAlignment="1">
      <alignment horizontal="center" vertical="center"/>
    </xf>
    <xf numFmtId="169" fontId="25" fillId="59" borderId="0" xfId="34" applyFont="1" applyFill="1" applyBorder="1" applyAlignment="1">
      <alignment horizontal="center" vertical="center"/>
    </xf>
    <xf numFmtId="164" fontId="20" fillId="74" borderId="0" xfId="37" quotePrefix="1" applyFont="1" applyFill="1" applyBorder="1" applyAlignment="1">
      <alignment horizontal="center" vertical="center"/>
    </xf>
    <xf numFmtId="164" fontId="20" fillId="74" borderId="0" xfId="37" applyFont="1" applyFill="1" applyBorder="1" applyAlignment="1">
      <alignment horizontal="center" vertical="center"/>
    </xf>
    <xf numFmtId="169" fontId="20" fillId="50" borderId="0" xfId="0" applyFont="1" applyFill="1" applyBorder="1" applyAlignment="1">
      <alignment horizontal="center" vertical="center"/>
    </xf>
    <xf numFmtId="169" fontId="25" fillId="50" borderId="0" xfId="0" applyFont="1" applyFill="1" applyBorder="1" applyAlignment="1">
      <alignment horizontal="center" vertical="center"/>
    </xf>
    <xf numFmtId="169" fontId="86" fillId="35" borderId="0" xfId="0" applyFont="1" applyFill="1" applyAlignment="1">
      <alignment horizontal="center"/>
    </xf>
    <xf numFmtId="169" fontId="20" fillId="54" borderId="0" xfId="34" applyFont="1" applyFill="1" applyBorder="1" applyAlignment="1">
      <alignment horizontal="center" vertical="center"/>
    </xf>
    <xf numFmtId="169" fontId="90" fillId="46" borderId="0" xfId="34" applyFont="1" applyFill="1" applyBorder="1" applyAlignment="1">
      <alignment horizontal="center" vertical="center"/>
    </xf>
    <xf numFmtId="169" fontId="25" fillId="60" borderId="0" xfId="34" applyFont="1" applyFill="1" applyBorder="1" applyAlignment="1">
      <alignment horizontal="center" vertical="center"/>
    </xf>
    <xf numFmtId="169" fontId="25" fillId="61" borderId="0" xfId="34" applyFont="1" applyFill="1" applyBorder="1" applyAlignment="1">
      <alignment horizontal="center" vertical="center"/>
    </xf>
    <xf numFmtId="169" fontId="96" fillId="47" borderId="0" xfId="34" applyFont="1" applyFill="1" applyBorder="1" applyAlignment="1">
      <alignment horizontal="center" vertical="center"/>
    </xf>
    <xf numFmtId="169" fontId="97" fillId="25" borderId="0" xfId="34" applyFont="1" applyFill="1" applyBorder="1" applyAlignment="1">
      <alignment horizontal="center" vertical="center"/>
    </xf>
    <xf numFmtId="169" fontId="97" fillId="25" borderId="0" xfId="34" applyFont="1" applyFill="1" applyAlignment="1">
      <alignment horizontal="center" vertical="center"/>
    </xf>
    <xf numFmtId="169" fontId="20" fillId="53" borderId="0" xfId="34" applyFont="1" applyFill="1" applyBorder="1" applyAlignment="1">
      <alignment horizontal="center" vertical="center"/>
    </xf>
    <xf numFmtId="164" fontId="20" fillId="24" borderId="26" xfId="39" applyFont="1" applyFill="1" applyBorder="1" applyAlignment="1">
      <alignment horizontal="center" vertical="center"/>
    </xf>
    <xf numFmtId="164" fontId="20" fillId="24" borderId="0" xfId="38" applyFont="1" applyFill="1" applyBorder="1" applyAlignment="1">
      <alignment horizontal="center" vertical="center"/>
    </xf>
    <xf numFmtId="169" fontId="20" fillId="83" borderId="0" xfId="34" applyFont="1" applyFill="1" applyBorder="1" applyAlignment="1">
      <alignment horizontal="center" vertical="center"/>
    </xf>
    <xf numFmtId="169" fontId="20" fillId="64" borderId="0" xfId="34" applyFont="1" applyFill="1" applyBorder="1" applyAlignment="1">
      <alignment horizontal="center" vertical="center"/>
    </xf>
    <xf numFmtId="169" fontId="25" fillId="64" borderId="0" xfId="34" applyFont="1" applyFill="1" applyBorder="1" applyAlignment="1">
      <alignment horizontal="center" vertical="center"/>
    </xf>
    <xf numFmtId="169" fontId="148" fillId="65" borderId="0" xfId="34" applyFont="1" applyFill="1" applyBorder="1" applyAlignment="1">
      <alignment horizontal="center" vertical="center"/>
    </xf>
    <xf numFmtId="164" fontId="26" fillId="36" borderId="0" xfId="37" applyFont="1" applyFill="1" applyBorder="1" applyAlignment="1">
      <alignment horizontal="center" vertical="center" wrapText="1"/>
    </xf>
    <xf numFmtId="169" fontId="84" fillId="32" borderId="0" xfId="0" applyFont="1" applyFill="1" applyBorder="1" applyAlignment="1">
      <alignment horizontal="center" vertical="center"/>
    </xf>
    <xf numFmtId="169" fontId="0" fillId="0" borderId="0" xfId="0" applyAlignment="1"/>
    <xf numFmtId="169" fontId="20" fillId="32" borderId="0" xfId="0" applyFont="1" applyFill="1" applyBorder="1" applyAlignment="1">
      <alignment horizontal="center" vertical="center"/>
    </xf>
    <xf numFmtId="169" fontId="0" fillId="0" borderId="0" xfId="0" applyBorder="1" applyAlignment="1">
      <alignment horizontal="justify" vertical="center" wrapText="1"/>
    </xf>
    <xf numFmtId="169" fontId="21" fillId="56" borderId="0" xfId="0" applyFont="1" applyFill="1" applyBorder="1" applyAlignment="1">
      <alignment horizontal="justify" wrapText="1"/>
    </xf>
    <xf numFmtId="169" fontId="0" fillId="0" borderId="0" xfId="0" applyBorder="1" applyAlignment="1">
      <alignment horizontal="center" wrapText="1"/>
    </xf>
    <xf numFmtId="169" fontId="26" fillId="44" borderId="18" xfId="0" applyFont="1" applyFill="1" applyBorder="1" applyAlignment="1">
      <alignment horizontal="justify" vertical="center" wrapText="1"/>
    </xf>
    <xf numFmtId="169" fontId="55" fillId="0" borderId="0" xfId="0" applyFont="1" applyBorder="1" applyAlignment="1">
      <alignment horizontal="right" wrapText="1"/>
    </xf>
    <xf numFmtId="169" fontId="42" fillId="27" borderId="0" xfId="0" applyFont="1" applyFill="1" applyBorder="1" applyAlignment="1">
      <alignment horizontal="center" wrapText="1"/>
    </xf>
    <xf numFmtId="169" fontId="58" fillId="0" borderId="0" xfId="29" applyFont="1" applyBorder="1" applyAlignment="1" applyProtection="1">
      <alignment horizontal="left" vertical="top" wrapText="1" indent="1"/>
    </xf>
    <xf numFmtId="169" fontId="4" fillId="0" borderId="0" xfId="0" applyFont="1" applyBorder="1" applyAlignment="1">
      <alignment horizontal="right" vertical="top" wrapText="1"/>
    </xf>
    <xf numFmtId="169" fontId="56" fillId="25" borderId="29" xfId="0" applyFont="1" applyFill="1" applyBorder="1" applyAlignment="1">
      <alignment horizontal="left" vertical="center" wrapText="1"/>
    </xf>
    <xf numFmtId="169" fontId="56" fillId="25" borderId="28" xfId="0" applyFont="1" applyFill="1" applyBorder="1" applyAlignment="1">
      <alignment horizontal="left" vertical="center" wrapText="1"/>
    </xf>
    <xf numFmtId="169" fontId="21" fillId="27" borderId="0" xfId="0" applyFont="1" applyFill="1" applyBorder="1" applyAlignment="1">
      <alignment horizontal="center" vertical="center" wrapText="1"/>
    </xf>
    <xf numFmtId="169" fontId="16" fillId="25" borderId="30" xfId="0" applyFont="1" applyFill="1" applyBorder="1" applyAlignment="1">
      <alignment horizontal="left" vertical="top" wrapText="1"/>
    </xf>
    <xf numFmtId="169" fontId="16" fillId="25" borderId="31" xfId="0" applyFont="1" applyFill="1" applyBorder="1"/>
    <xf numFmtId="169" fontId="16" fillId="25" borderId="26" xfId="0" applyFont="1" applyFill="1" applyBorder="1"/>
    <xf numFmtId="169" fontId="16" fillId="25" borderId="16" xfId="0" applyFont="1" applyFill="1" applyBorder="1"/>
    <xf numFmtId="169" fontId="16" fillId="25" borderId="27" xfId="0" applyFont="1" applyFill="1" applyBorder="1"/>
    <xf numFmtId="169" fontId="16" fillId="25" borderId="17" xfId="0" applyFont="1" applyFill="1" applyBorder="1"/>
    <xf numFmtId="169" fontId="62" fillId="24" borderId="0" xfId="0" applyFont="1" applyFill="1" applyBorder="1" applyAlignment="1">
      <alignment horizontal="justify" vertical="center" wrapText="1"/>
    </xf>
    <xf numFmtId="169" fontId="16" fillId="25" borderId="18" xfId="0" applyFont="1" applyFill="1" applyBorder="1" applyAlignment="1">
      <alignment vertical="top"/>
    </xf>
    <xf numFmtId="169" fontId="0" fillId="0" borderId="8" xfId="0" applyBorder="1" applyAlignment="1">
      <alignment horizontal="justify" vertical="center" wrapText="1"/>
    </xf>
    <xf numFmtId="169" fontId="16" fillId="25" borderId="30" xfId="0" applyFont="1" applyFill="1" applyBorder="1" applyAlignment="1">
      <alignment horizontal="center" vertical="center" wrapText="1"/>
    </xf>
    <xf numFmtId="169" fontId="16" fillId="25" borderId="31" xfId="0" applyFont="1" applyFill="1" applyBorder="1" applyAlignment="1">
      <alignment horizontal="center" vertical="center" wrapText="1"/>
    </xf>
    <xf numFmtId="169" fontId="16" fillId="25" borderId="26" xfId="0" applyFont="1" applyFill="1" applyBorder="1" applyAlignment="1">
      <alignment horizontal="center" vertical="center" wrapText="1"/>
    </xf>
    <xf numFmtId="169" fontId="16" fillId="25" borderId="16" xfId="0" applyFont="1" applyFill="1" applyBorder="1" applyAlignment="1">
      <alignment horizontal="center" vertical="center" wrapText="1"/>
    </xf>
    <xf numFmtId="169" fontId="16" fillId="25" borderId="27" xfId="0" applyFont="1" applyFill="1" applyBorder="1" applyAlignment="1">
      <alignment horizontal="center" vertical="center" wrapText="1"/>
    </xf>
    <xf numFmtId="169" fontId="16" fillId="25" borderId="17" xfId="0" applyFont="1" applyFill="1" applyBorder="1" applyAlignment="1">
      <alignment horizontal="center" vertical="center" wrapText="1"/>
    </xf>
    <xf numFmtId="169" fontId="21" fillId="56" borderId="0" xfId="0" applyFont="1" applyFill="1" applyBorder="1" applyAlignment="1">
      <alignment horizontal="center" vertical="center" wrapText="1"/>
    </xf>
    <xf numFmtId="1" fontId="23" fillId="0" borderId="0" xfId="0" applyNumberFormat="1" applyFont="1"/>
  </cellXfs>
  <cellStyles count="98">
    <cellStyle name="20% - Accent1 2" xfId="53"/>
    <cellStyle name="20% - Accent2 2" xfId="54"/>
    <cellStyle name="20% - Accent3 2" xfId="55"/>
    <cellStyle name="20% - Accent4 2" xfId="56"/>
    <cellStyle name="20% - Accent5 2" xfId="57"/>
    <cellStyle name="20% - Accent6 2" xfId="58"/>
    <cellStyle name="20% - Akzent1" xfId="1"/>
    <cellStyle name="20% - Akzent2" xfId="2"/>
    <cellStyle name="20% - Akzent3" xfId="3"/>
    <cellStyle name="20% - Akzent4" xfId="4"/>
    <cellStyle name="20% - Akzent5" xfId="5"/>
    <cellStyle name="20% - Akzent6" xfId="6"/>
    <cellStyle name="40% - Accent1 2" xfId="59"/>
    <cellStyle name="40% - Accent2 2" xfId="60"/>
    <cellStyle name="40% - Accent3 2" xfId="61"/>
    <cellStyle name="40% - Accent4 2" xfId="62"/>
    <cellStyle name="40% - Accent5 2" xfId="63"/>
    <cellStyle name="40% - Accent6 2" xfId="64"/>
    <cellStyle name="40% - Akzent1" xfId="7"/>
    <cellStyle name="40% - Akzent2" xfId="8"/>
    <cellStyle name="40% - Akzent3" xfId="9"/>
    <cellStyle name="40% - Akzent4" xfId="10"/>
    <cellStyle name="40% - Akzent5" xfId="11"/>
    <cellStyle name="40% - Akzent6" xfId="12"/>
    <cellStyle name="60% - Accent1 2" xfId="65"/>
    <cellStyle name="60% - Accent2 2" xfId="66"/>
    <cellStyle name="60% - Accent3 2" xfId="67"/>
    <cellStyle name="60% - Accent4 2" xfId="68"/>
    <cellStyle name="60% - Accent5 2" xfId="69"/>
    <cellStyle name="60% - Accent6 2" xfId="70"/>
    <cellStyle name="60% - Akzent1" xfId="13"/>
    <cellStyle name="60% - Akzent2" xfId="14"/>
    <cellStyle name="60% - Akzent3" xfId="15"/>
    <cellStyle name="60% - Akzent4" xfId="16"/>
    <cellStyle name="60% - Akzent5" xfId="17"/>
    <cellStyle name="60% - Akzent6" xfId="18"/>
    <cellStyle name="Accent1 2" xfId="71"/>
    <cellStyle name="Accent2 2" xfId="72"/>
    <cellStyle name="Accent3 2" xfId="73"/>
    <cellStyle name="Accent4 2" xfId="74"/>
    <cellStyle name="Accent5 2" xfId="75"/>
    <cellStyle name="Accent6 2" xfId="76"/>
    <cellStyle name="Akzent1" xfId="19"/>
    <cellStyle name="Akzent2" xfId="20"/>
    <cellStyle name="Akzent3" xfId="21"/>
    <cellStyle name="Akzent4" xfId="22"/>
    <cellStyle name="Akzent5" xfId="23"/>
    <cellStyle name="Akzent6" xfId="24"/>
    <cellStyle name="Bad" xfId="25" builtinId="27"/>
    <cellStyle name="Bad 2" xfId="77"/>
    <cellStyle name="Calculation 2" xfId="78"/>
    <cellStyle name="Check Cell 2" xfId="79"/>
    <cellStyle name="Currency" xfId="26" builtinId="4"/>
    <cellStyle name="Euro" xfId="27"/>
    <cellStyle name="Explanatory Text 2" xfId="80"/>
    <cellStyle name="Good 2" xfId="81"/>
    <cellStyle name="Gut" xfId="28"/>
    <cellStyle name="Heading 1 2" xfId="82"/>
    <cellStyle name="Heading 2 2" xfId="83"/>
    <cellStyle name="Heading 3 2" xfId="84"/>
    <cellStyle name="Heading 4 2" xfId="85"/>
    <cellStyle name="Hyperlink" xfId="29" builtinId="8"/>
    <cellStyle name="Hyperlink 2" xfId="30"/>
    <cellStyle name="Hyperlink 2 2" xfId="31"/>
    <cellStyle name="Hyperlink 2_11-07-2485-00-0000-wg-tentative-agenda-november-2007 (2)" xfId="32"/>
    <cellStyle name="Input 2" xfId="86"/>
    <cellStyle name="Linked Cell 2" xfId="87"/>
    <cellStyle name="Neutral 2" xfId="88"/>
    <cellStyle name="Normal" xfId="0" builtinId="0"/>
    <cellStyle name="Normal 2" xfId="33"/>
    <cellStyle name="Normal 2 2" xfId="34"/>
    <cellStyle name="Normal 2_11-07-2211-00-0000-wg-tentative-agenda-september-2007" xfId="35"/>
    <cellStyle name="Normal 3" xfId="36"/>
    <cellStyle name="Normal 3 2" xfId="89"/>
    <cellStyle name="Normal 3 3" xfId="95"/>
    <cellStyle name="Normal 3_test" xfId="97"/>
    <cellStyle name="Normal_00250r0P802-15_WG-Sep00 Meeting Objectives and Agenda" xfId="37"/>
    <cellStyle name="Normal_00250r0P802-15_WG-Sep00 Meeting Objectives and Agenda 4 2" xfId="38"/>
    <cellStyle name="Normal_00250r0P802-15_WG-Sep00 Meeting Objectives and Agenda 5 3" xfId="39"/>
    <cellStyle name="Normal_00250r0P802-15_WG-Sep00 Meeting Objectives and Agenda 5 3 2" xfId="40"/>
    <cellStyle name="Normal_00250r0P802-15_WG-Sep00 Meeting Objectives and Agenda1" xfId="41"/>
    <cellStyle name="Normal_00250r0P802-15_WG-Sep00 Meeting Objectives and Agenda1 5 3 2" xfId="42"/>
    <cellStyle name="Normal_JTC1-DRAFT-CAC-0_11-05-XXX-00-0000-802.11-JTC1" xfId="43"/>
    <cellStyle name="Normal_JTC1-DRAFT-CAC-0_11-05-XXX-00-0000-802.11-JTC1 2" xfId="96"/>
    <cellStyle name="Note 2" xfId="90"/>
    <cellStyle name="Notiz" xfId="44"/>
    <cellStyle name="Output 2" xfId="91"/>
    <cellStyle name="Schlecht" xfId="45"/>
    <cellStyle name="Title 2" xfId="92"/>
    <cellStyle name="Total 2" xfId="93"/>
    <cellStyle name="Überschrift" xfId="46"/>
    <cellStyle name="Überschrift 1" xfId="47"/>
    <cellStyle name="Überschrift 2" xfId="48"/>
    <cellStyle name="Überschrift 3" xfId="49"/>
    <cellStyle name="Überschrift 4" xfId="50"/>
    <cellStyle name="Verknüpfte Zelle" xfId="51"/>
    <cellStyle name="Warning Text 2" xfId="94"/>
    <cellStyle name="Zelle überprüfen" xfId="5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930DD"/>
      <color rgb="FF7D4D77"/>
      <color rgb="FFFF57FF"/>
      <color rgb="FFCEF1CB"/>
      <color rgb="FFCCFF33"/>
      <color rgb="FF00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3.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2012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101023</xdr:rowOff>
    </xdr:to>
    <xdr:sp macro="" textlink="">
      <xdr:nvSpPr>
        <xdr:cNvPr id="2" name="AutoShape 244"/>
        <xdr:cNvSpPr>
          <a:spLocks noChangeArrowheads="1"/>
        </xdr:cNvSpPr>
      </xdr:nvSpPr>
      <xdr:spPr bwMode="auto">
        <a:xfrm>
          <a:off x="1119909" y="1201305"/>
          <a:ext cx="10194348" cy="4210627"/>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1"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5</xdr:col>
      <xdr:colOff>43295</xdr:colOff>
      <xdr:row>8</xdr:row>
      <xdr:rowOff>86590</xdr:rowOff>
    </xdr:from>
    <xdr:to>
      <xdr:col>10</xdr:col>
      <xdr:colOff>274203</xdr:colOff>
      <xdr:row>23</xdr:row>
      <xdr:rowOff>95375</xdr:rowOff>
    </xdr:to>
    <xdr:pic>
      <xdr:nvPicPr>
        <xdr:cNvPr id="75" name="Picture 1191" descr="signature"/>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919431" y="1760681"/>
          <a:ext cx="4315113" cy="3039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342901</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314324</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4016375" y="7477125"/>
          <a:ext cx="18224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7677150" y="6505575"/>
          <a:ext cx="4533900" cy="3362325"/>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533401</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1068050" y="4829175"/>
          <a:ext cx="1822450" cy="15430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87125" y="1123950"/>
          <a:ext cx="18224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322733" y="6648450"/>
          <a:ext cx="1822450" cy="15430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19</xdr:col>
      <xdr:colOff>361950</xdr:colOff>
      <xdr:row>41</xdr:row>
      <xdr:rowOff>66675</xdr:rowOff>
    </xdr:from>
    <xdr:to>
      <xdr:col>27</xdr:col>
      <xdr:colOff>247651</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10620375" y="8267700"/>
          <a:ext cx="4762500" cy="4162425"/>
        </a:xfrm>
        <a:prstGeom prst="rect">
          <a:avLst/>
        </a:prstGeom>
        <a:noFill/>
        <a:ln w="9525">
          <a:noFill/>
          <a:miter lim="800000"/>
          <a:headEnd/>
          <a:tailEnd/>
        </a:ln>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196233" y="8743950"/>
          <a:ext cx="1822450" cy="15430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1219200</xdr:colOff>
      <xdr:row>3</xdr:row>
      <xdr:rowOff>333375</xdr:rowOff>
    </xdr:to>
    <xdr:pic>
      <xdr:nvPicPr>
        <xdr:cNvPr id="2"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6</xdr:col>
      <xdr:colOff>1066800</xdr:colOff>
      <xdr:row>30</xdr:row>
      <xdr:rowOff>76200</xdr:rowOff>
    </xdr:from>
    <xdr:to>
      <xdr:col>17</xdr:col>
      <xdr:colOff>1066800</xdr:colOff>
      <xdr:row>30</xdr:row>
      <xdr:rowOff>76200</xdr:rowOff>
    </xdr:to>
    <xdr:sp macro="" textlink="">
      <xdr:nvSpPr>
        <xdr:cNvPr id="4" name="Line 37"/>
        <xdr:cNvSpPr>
          <a:spLocks noChangeShapeType="1"/>
        </xdr:cNvSpPr>
      </xdr:nvSpPr>
      <xdr:spPr bwMode="auto">
        <a:xfrm>
          <a:off x="8248650" y="13735050"/>
          <a:ext cx="11849100" cy="0"/>
        </a:xfrm>
        <a:prstGeom prst="line">
          <a:avLst/>
        </a:prstGeom>
        <a:noFill/>
        <a:ln w="127000">
          <a:solidFill>
            <a:srgbClr val="0000FF"/>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6" name="Line 5"/>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1341120</xdr:colOff>
      <xdr:row>6</xdr:row>
      <xdr:rowOff>152399</xdr:rowOff>
    </xdr:to>
    <xdr:pic>
      <xdr:nvPicPr>
        <xdr:cNvPr id="9"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95400" y="390524"/>
          <a:ext cx="3779520" cy="2657475"/>
        </a:xfrm>
        <a:prstGeom prst="rect">
          <a:avLst/>
        </a:prstGeom>
        <a:noFill/>
        <a:ln w="9525">
          <a:solidFill>
            <a:srgbClr val="000000"/>
          </a:solidFill>
          <a:miter lim="800000"/>
          <a:headEnd/>
          <a:tailEnd/>
        </a:ln>
      </xdr:spPr>
    </xdr:pic>
    <xdr:clientData/>
  </xdr:twoCellAnchor>
  <xdr:twoCellAnchor>
    <xdr:from>
      <xdr:col>28</xdr:col>
      <xdr:colOff>266700</xdr:colOff>
      <xdr:row>31</xdr:row>
      <xdr:rowOff>266700</xdr:rowOff>
    </xdr:from>
    <xdr:to>
      <xdr:col>32</xdr:col>
      <xdr:colOff>914400</xdr:colOff>
      <xdr:row>33</xdr:row>
      <xdr:rowOff>342900</xdr:rowOff>
    </xdr:to>
    <xdr:sp macro="" textlink="">
      <xdr:nvSpPr>
        <xdr:cNvPr id="11" name="AutoShape 61"/>
        <xdr:cNvSpPr>
          <a:spLocks noChangeArrowheads="1"/>
        </xdr:cNvSpPr>
      </xdr:nvSpPr>
      <xdr:spPr bwMode="auto">
        <a:xfrm>
          <a:off x="318135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4" name="Line 8"/>
        <xdr:cNvSpPr>
          <a:spLocks noChangeShapeType="1"/>
        </xdr:cNvSpPr>
      </xdr:nvSpPr>
      <xdr:spPr bwMode="auto">
        <a:xfrm flipV="1">
          <a:off x="8248650" y="7686675"/>
          <a:ext cx="0" cy="6000750"/>
        </a:xfrm>
        <a:prstGeom prst="line">
          <a:avLst/>
        </a:prstGeom>
        <a:noFill/>
        <a:ln w="228600">
          <a:solidFill>
            <a:srgbClr val="FF0000"/>
          </a:solidFill>
          <a:round/>
          <a:headEnd/>
          <a:tailEnd/>
        </a:ln>
      </xdr:spPr>
    </xdr:sp>
    <xdr:clientData/>
  </xdr:twoCellAnchor>
  <xdr:twoCellAnchor>
    <xdr:from>
      <xdr:col>6</xdr:col>
      <xdr:colOff>1066800</xdr:colOff>
      <xdr:row>30</xdr:row>
      <xdr:rowOff>76200</xdr:rowOff>
    </xdr:from>
    <xdr:to>
      <xdr:col>17</xdr:col>
      <xdr:colOff>1066800</xdr:colOff>
      <xdr:row>30</xdr:row>
      <xdr:rowOff>76200</xdr:rowOff>
    </xdr:to>
    <xdr:sp macro="" textlink="">
      <xdr:nvSpPr>
        <xdr:cNvPr id="16" name="Line 44"/>
        <xdr:cNvSpPr>
          <a:spLocks noChangeShapeType="1"/>
        </xdr:cNvSpPr>
      </xdr:nvSpPr>
      <xdr:spPr bwMode="auto">
        <a:xfrm>
          <a:off x="8248650" y="13735050"/>
          <a:ext cx="11849100" cy="0"/>
        </a:xfrm>
        <a:prstGeom prst="line">
          <a:avLst/>
        </a:prstGeom>
        <a:noFill/>
        <a:ln w="127000">
          <a:solidFill>
            <a:srgbClr val="0000D4"/>
          </a:solidFill>
          <a:round/>
          <a:headEnd/>
          <a:tailEnd/>
        </a:ln>
      </xdr:spPr>
    </xdr:sp>
    <xdr:clientData/>
  </xdr:twoCellAnchor>
  <xdr:twoCellAnchor>
    <xdr:from>
      <xdr:col>28</xdr:col>
      <xdr:colOff>0</xdr:colOff>
      <xdr:row>18</xdr:row>
      <xdr:rowOff>533400</xdr:rowOff>
    </xdr:from>
    <xdr:to>
      <xdr:col>33</xdr:col>
      <xdr:colOff>0</xdr:colOff>
      <xdr:row>18</xdr:row>
      <xdr:rowOff>533400</xdr:rowOff>
    </xdr:to>
    <xdr:sp macro="" textlink="">
      <xdr:nvSpPr>
        <xdr:cNvPr id="18" name="Line 3"/>
        <xdr:cNvSpPr>
          <a:spLocks noChangeShapeType="1"/>
        </xdr:cNvSpPr>
      </xdr:nvSpPr>
      <xdr:spPr bwMode="auto">
        <a:xfrm flipV="1">
          <a:off x="31737300" y="11430000"/>
          <a:ext cx="4191000" cy="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9" name="Line 5"/>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22" name="Line 18"/>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24" name="Line 21"/>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27" name="Line 56"/>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29" name="Line 58"/>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31" name="Line 60"/>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36" name="Line 65"/>
        <xdr:cNvSpPr>
          <a:spLocks noChangeShapeType="1"/>
        </xdr:cNvSpPr>
      </xdr:nvSpPr>
      <xdr:spPr bwMode="auto">
        <a:xfrm rot="16200000" flipV="1">
          <a:off x="52816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37" name="Line 69"/>
        <xdr:cNvSpPr>
          <a:spLocks noChangeShapeType="1"/>
        </xdr:cNvSpPr>
      </xdr:nvSpPr>
      <xdr:spPr bwMode="auto">
        <a:xfrm>
          <a:off x="8248650" y="13801725"/>
          <a:ext cx="0" cy="3914775"/>
        </a:xfrm>
        <a:prstGeom prst="line">
          <a:avLst/>
        </a:prstGeom>
        <a:noFill/>
        <a:ln w="76200">
          <a:solidFill>
            <a:srgbClr val="0000D4"/>
          </a:solidFill>
          <a:round/>
          <a:headEnd/>
          <a:tailEnd/>
        </a:ln>
      </xdr:spPr>
    </xdr:sp>
    <xdr:clientData/>
  </xdr:twoCellAnchor>
  <xdr:twoCellAnchor>
    <xdr:from>
      <xdr:col>5</xdr:col>
      <xdr:colOff>0</xdr:colOff>
      <xdr:row>35</xdr:row>
      <xdr:rowOff>190500</xdr:rowOff>
    </xdr:from>
    <xdr:to>
      <xdr:col>6</xdr:col>
      <xdr:colOff>0</xdr:colOff>
      <xdr:row>36</xdr:row>
      <xdr:rowOff>685800</xdr:rowOff>
    </xdr:to>
    <xdr:sp macro="" textlink="">
      <xdr:nvSpPr>
        <xdr:cNvPr id="39" name="AutoShape 67"/>
        <xdr:cNvSpPr>
          <a:spLocks noChangeArrowheads="1"/>
        </xdr:cNvSpPr>
      </xdr:nvSpPr>
      <xdr:spPr bwMode="auto">
        <a:xfrm>
          <a:off x="3733800" y="20231100"/>
          <a:ext cx="3886200" cy="1219200"/>
        </a:xfrm>
        <a:prstGeom prst="wedgeRoundRectCallout">
          <a:avLst>
            <a:gd name="adj1" fmla="val 54732"/>
            <a:gd name="adj2" fmla="val -96394"/>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0"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41" name="Line 8"/>
        <xdr:cNvSpPr>
          <a:spLocks noChangeShapeType="1"/>
        </xdr:cNvSpPr>
      </xdr:nvSpPr>
      <xdr:spPr bwMode="auto">
        <a:xfrm flipV="1">
          <a:off x="82486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42" name="Line 85"/>
        <xdr:cNvSpPr>
          <a:spLocks noChangeShapeType="1"/>
        </xdr:cNvSpPr>
      </xdr:nvSpPr>
      <xdr:spPr bwMode="auto">
        <a:xfrm rot="-5400000">
          <a:off x="7262812" y="15940088"/>
          <a:ext cx="1971675" cy="0"/>
        </a:xfrm>
        <a:prstGeom prst="line">
          <a:avLst/>
        </a:prstGeom>
        <a:noFill/>
        <a:ln w="127000">
          <a:solidFill>
            <a:srgbClr val="000090"/>
          </a:solidFill>
          <a:round/>
          <a:headEnd/>
          <a:tailEnd/>
        </a:ln>
      </xdr:spPr>
    </xdr:sp>
    <xdr:clientData/>
  </xdr:twoCellAnchor>
  <xdr:twoCellAnchor>
    <xdr:from>
      <xdr:col>6</xdr:col>
      <xdr:colOff>0</xdr:colOff>
      <xdr:row>29</xdr:row>
      <xdr:rowOff>533400</xdr:rowOff>
    </xdr:from>
    <xdr:to>
      <xdr:col>28</xdr:col>
      <xdr:colOff>0</xdr:colOff>
      <xdr:row>29</xdr:row>
      <xdr:rowOff>533400</xdr:rowOff>
    </xdr:to>
    <xdr:cxnSp macro="">
      <xdr:nvCxnSpPr>
        <xdr:cNvPr id="12" name="Straight Connector 11"/>
        <xdr:cNvCxnSpPr/>
      </xdr:nvCxnSpPr>
      <xdr:spPr bwMode="auto">
        <a:xfrm>
          <a:off x="8191500" y="17335500"/>
          <a:ext cx="2449830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0</xdr:colOff>
      <xdr:row>9</xdr:row>
      <xdr:rowOff>533400</xdr:rowOff>
    </xdr:from>
    <xdr:to>
      <xdr:col>32</xdr:col>
      <xdr:colOff>990600</xdr:colOff>
      <xdr:row>9</xdr:row>
      <xdr:rowOff>533400</xdr:rowOff>
    </xdr:to>
    <xdr:cxnSp macro="">
      <xdr:nvCxnSpPr>
        <xdr:cNvPr id="44" name="Straight Connector 43"/>
        <xdr:cNvCxnSpPr/>
      </xdr:nvCxnSpPr>
      <xdr:spPr bwMode="auto">
        <a:xfrm>
          <a:off x="8039100" y="5638800"/>
          <a:ext cx="2975610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1095375</xdr:colOff>
      <xdr:row>30</xdr:row>
      <xdr:rowOff>142875</xdr:rowOff>
    </xdr:from>
    <xdr:to>
      <xdr:col>7</xdr:col>
      <xdr:colOff>1095375</xdr:colOff>
      <xdr:row>38</xdr:row>
      <xdr:rowOff>400050</xdr:rowOff>
    </xdr:to>
    <xdr:sp macro="" textlink="">
      <xdr:nvSpPr>
        <xdr:cNvPr id="5132"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56" name="Line 69"/>
        <xdr:cNvSpPr>
          <a:spLocks noChangeShapeType="1"/>
        </xdr:cNvSpPr>
      </xdr:nvSpPr>
      <xdr:spPr bwMode="auto">
        <a:xfrm>
          <a:off x="8248650" y="13801725"/>
          <a:ext cx="0" cy="3914775"/>
        </a:xfrm>
        <a:prstGeom prst="line">
          <a:avLst/>
        </a:prstGeom>
        <a:noFill/>
        <a:ln w="76200">
          <a:solidFill>
            <a:srgbClr val="0000D4"/>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59"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6</xdr:col>
      <xdr:colOff>28575</xdr:colOff>
      <xdr:row>10</xdr:row>
      <xdr:rowOff>0</xdr:rowOff>
    </xdr:from>
    <xdr:to>
      <xdr:col>7</xdr:col>
      <xdr:colOff>76200</xdr:colOff>
      <xdr:row>30</xdr:row>
      <xdr:rowOff>28575</xdr:rowOff>
    </xdr:to>
    <xdr:sp macro="" textlink="">
      <xdr:nvSpPr>
        <xdr:cNvPr id="5160" name="Line 8"/>
        <xdr:cNvSpPr>
          <a:spLocks noChangeShapeType="1"/>
        </xdr:cNvSpPr>
      </xdr:nvSpPr>
      <xdr:spPr bwMode="auto">
        <a:xfrm flipV="1">
          <a:off x="7724775" y="5295900"/>
          <a:ext cx="47625" cy="117252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5161" name="Line 85"/>
        <xdr:cNvSpPr>
          <a:spLocks noChangeShapeType="1"/>
        </xdr:cNvSpPr>
      </xdr:nvSpPr>
      <xdr:spPr bwMode="auto">
        <a:xfrm rot="-5400000">
          <a:off x="7262812" y="15940088"/>
          <a:ext cx="1971675" cy="0"/>
        </a:xfrm>
        <a:prstGeom prst="line">
          <a:avLst/>
        </a:prstGeom>
        <a:noFill/>
        <a:ln w="127000">
          <a:solidFill>
            <a:srgbClr val="000090"/>
          </a:solidFill>
          <a:round/>
          <a:headEnd/>
          <a:tailEnd/>
        </a:ln>
      </xdr:spPr>
    </xdr:sp>
    <xdr:clientData/>
  </xdr:twoCellAnchor>
  <xdr:twoCellAnchor editAs="oneCell">
    <xdr:from>
      <xdr:col>4</xdr:col>
      <xdr:colOff>0</xdr:colOff>
      <xdr:row>1</xdr:row>
      <xdr:rowOff>9525</xdr:rowOff>
    </xdr:from>
    <xdr:to>
      <xdr:col>4</xdr:col>
      <xdr:colOff>1219200</xdr:colOff>
      <xdr:row>3</xdr:row>
      <xdr:rowOff>333375</xdr:rowOff>
    </xdr:to>
    <xdr:pic>
      <xdr:nvPicPr>
        <xdr:cNvPr id="9"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33500" y="400050"/>
          <a:ext cx="1219200" cy="857250"/>
        </a:xfrm>
        <a:prstGeom prst="rect">
          <a:avLst/>
        </a:prstGeom>
        <a:noFill/>
        <a:ln w="9525">
          <a:solidFill>
            <a:srgbClr val="000000"/>
          </a:solidFill>
          <a:miter lim="800000"/>
          <a:headEnd/>
          <a:tailEnd/>
        </a:ln>
      </xdr:spPr>
    </xdr:pic>
    <xdr:clientData/>
  </xdr:twoCellAnchor>
  <xdr:twoCellAnchor>
    <xdr:from>
      <xdr:col>6</xdr:col>
      <xdr:colOff>1066800</xdr:colOff>
      <xdr:row>30</xdr:row>
      <xdr:rowOff>76200</xdr:rowOff>
    </xdr:from>
    <xdr:to>
      <xdr:col>17</xdr:col>
      <xdr:colOff>1066800</xdr:colOff>
      <xdr:row>30</xdr:row>
      <xdr:rowOff>76200</xdr:rowOff>
    </xdr:to>
    <xdr:sp macro="" textlink="">
      <xdr:nvSpPr>
        <xdr:cNvPr id="10" name="Line 37"/>
        <xdr:cNvSpPr>
          <a:spLocks noChangeShapeType="1"/>
        </xdr:cNvSpPr>
      </xdr:nvSpPr>
      <xdr:spPr bwMode="auto">
        <a:xfrm>
          <a:off x="7658100" y="17078325"/>
          <a:ext cx="13335000" cy="0"/>
        </a:xfrm>
        <a:prstGeom prst="line">
          <a:avLst/>
        </a:prstGeom>
        <a:noFill/>
        <a:ln w="127000">
          <a:solidFill>
            <a:srgbClr val="0000FF"/>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1" name="Line 5"/>
        <xdr:cNvSpPr>
          <a:spLocks noChangeShapeType="1"/>
        </xdr:cNvSpPr>
      </xdr:nvSpPr>
      <xdr:spPr bwMode="auto">
        <a:xfrm flipH="1">
          <a:off x="33813750" y="10887075"/>
          <a:ext cx="0" cy="6153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1341120</xdr:colOff>
      <xdr:row>6</xdr:row>
      <xdr:rowOff>152399</xdr:rowOff>
    </xdr:to>
    <xdr:pic>
      <xdr:nvPicPr>
        <xdr:cNvPr id="12"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33500" y="400049"/>
          <a:ext cx="3779520" cy="2667000"/>
        </a:xfrm>
        <a:prstGeom prst="rect">
          <a:avLst/>
        </a:prstGeom>
        <a:noFill/>
        <a:ln w="9525">
          <a:solidFill>
            <a:srgbClr val="000000"/>
          </a:solidFill>
          <a:miter lim="800000"/>
          <a:headEnd/>
          <a:tailEnd/>
        </a:ln>
      </xdr:spPr>
    </xdr:pic>
    <xdr:clientData/>
  </xdr:twoCellAnchor>
  <xdr:twoCellAnchor>
    <xdr:from>
      <xdr:col>28</xdr:col>
      <xdr:colOff>266700</xdr:colOff>
      <xdr:row>31</xdr:row>
      <xdr:rowOff>266700</xdr:rowOff>
    </xdr:from>
    <xdr:to>
      <xdr:col>32</xdr:col>
      <xdr:colOff>914400</xdr:colOff>
      <xdr:row>33</xdr:row>
      <xdr:rowOff>342900</xdr:rowOff>
    </xdr:to>
    <xdr:sp macro="" textlink="">
      <xdr:nvSpPr>
        <xdr:cNvPr id="13" name="AutoShape 61"/>
        <xdr:cNvSpPr>
          <a:spLocks noChangeArrowheads="1"/>
        </xdr:cNvSpPr>
      </xdr:nvSpPr>
      <xdr:spPr bwMode="auto">
        <a:xfrm>
          <a:off x="34042350" y="17706975"/>
          <a:ext cx="3876675" cy="847725"/>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4" name="Line 70"/>
        <xdr:cNvSpPr>
          <a:spLocks noChangeShapeType="1"/>
        </xdr:cNvSpPr>
      </xdr:nvSpPr>
      <xdr:spPr bwMode="auto">
        <a:xfrm>
          <a:off x="7658100" y="17145000"/>
          <a:ext cx="0" cy="49815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5" name="Line 8"/>
        <xdr:cNvSpPr>
          <a:spLocks noChangeShapeType="1"/>
        </xdr:cNvSpPr>
      </xdr:nvSpPr>
      <xdr:spPr bwMode="auto">
        <a:xfrm flipV="1">
          <a:off x="7658100" y="9810750"/>
          <a:ext cx="0" cy="7219950"/>
        </a:xfrm>
        <a:prstGeom prst="line">
          <a:avLst/>
        </a:prstGeom>
        <a:noFill/>
        <a:ln w="228600">
          <a:solidFill>
            <a:srgbClr val="FF0000"/>
          </a:solidFill>
          <a:round/>
          <a:headEnd/>
          <a:tailEnd/>
        </a:ln>
      </xdr:spPr>
    </xdr:sp>
    <xdr:clientData/>
  </xdr:twoCellAnchor>
  <xdr:twoCellAnchor>
    <xdr:from>
      <xdr:col>6</xdr:col>
      <xdr:colOff>1066800</xdr:colOff>
      <xdr:row>30</xdr:row>
      <xdr:rowOff>76200</xdr:rowOff>
    </xdr:from>
    <xdr:to>
      <xdr:col>17</xdr:col>
      <xdr:colOff>1066800</xdr:colOff>
      <xdr:row>30</xdr:row>
      <xdr:rowOff>76200</xdr:rowOff>
    </xdr:to>
    <xdr:sp macro="" textlink="">
      <xdr:nvSpPr>
        <xdr:cNvPr id="16" name="Line 44"/>
        <xdr:cNvSpPr>
          <a:spLocks noChangeShapeType="1"/>
        </xdr:cNvSpPr>
      </xdr:nvSpPr>
      <xdr:spPr bwMode="auto">
        <a:xfrm>
          <a:off x="7658100" y="17078325"/>
          <a:ext cx="13335000" cy="0"/>
        </a:xfrm>
        <a:prstGeom prst="line">
          <a:avLst/>
        </a:prstGeom>
        <a:noFill/>
        <a:ln w="127000">
          <a:solidFill>
            <a:srgbClr val="0000D4"/>
          </a:solidFill>
          <a:round/>
          <a:headEnd/>
          <a:tailEnd/>
        </a:ln>
      </xdr:spPr>
    </xdr:sp>
    <xdr:clientData/>
  </xdr:twoCellAnchor>
  <xdr:twoCellAnchor>
    <xdr:from>
      <xdr:col>28</xdr:col>
      <xdr:colOff>0</xdr:colOff>
      <xdr:row>18</xdr:row>
      <xdr:rowOff>533400</xdr:rowOff>
    </xdr:from>
    <xdr:to>
      <xdr:col>33</xdr:col>
      <xdr:colOff>0</xdr:colOff>
      <xdr:row>18</xdr:row>
      <xdr:rowOff>533400</xdr:rowOff>
    </xdr:to>
    <xdr:sp macro="" textlink="">
      <xdr:nvSpPr>
        <xdr:cNvPr id="17" name="Line 3"/>
        <xdr:cNvSpPr>
          <a:spLocks noChangeShapeType="1"/>
        </xdr:cNvSpPr>
      </xdr:nvSpPr>
      <xdr:spPr bwMode="auto">
        <a:xfrm flipV="1">
          <a:off x="33775650" y="11058525"/>
          <a:ext cx="4143375" cy="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8" name="Line 5"/>
        <xdr:cNvSpPr>
          <a:spLocks noChangeShapeType="1"/>
        </xdr:cNvSpPr>
      </xdr:nvSpPr>
      <xdr:spPr bwMode="auto">
        <a:xfrm flipH="1">
          <a:off x="33813750" y="10887075"/>
          <a:ext cx="0" cy="61531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9" name="Line 18"/>
        <xdr:cNvSpPr>
          <a:spLocks noChangeShapeType="1"/>
        </xdr:cNvSpPr>
      </xdr:nvSpPr>
      <xdr:spPr bwMode="auto">
        <a:xfrm flipH="1">
          <a:off x="33813750" y="10887075"/>
          <a:ext cx="0" cy="61531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20" name="Line 21"/>
        <xdr:cNvSpPr>
          <a:spLocks noChangeShapeType="1"/>
        </xdr:cNvSpPr>
      </xdr:nvSpPr>
      <xdr:spPr bwMode="auto">
        <a:xfrm flipH="1">
          <a:off x="33813750" y="10887075"/>
          <a:ext cx="0" cy="61531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21" name="Line 56"/>
        <xdr:cNvSpPr>
          <a:spLocks noChangeShapeType="1"/>
        </xdr:cNvSpPr>
      </xdr:nvSpPr>
      <xdr:spPr bwMode="auto">
        <a:xfrm flipH="1">
          <a:off x="33813750" y="10887075"/>
          <a:ext cx="0" cy="61531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22" name="Line 58"/>
        <xdr:cNvSpPr>
          <a:spLocks noChangeShapeType="1"/>
        </xdr:cNvSpPr>
      </xdr:nvSpPr>
      <xdr:spPr bwMode="auto">
        <a:xfrm flipH="1">
          <a:off x="33813750" y="10887075"/>
          <a:ext cx="0" cy="61531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23" name="Line 60"/>
        <xdr:cNvSpPr>
          <a:spLocks noChangeShapeType="1"/>
        </xdr:cNvSpPr>
      </xdr:nvSpPr>
      <xdr:spPr bwMode="auto">
        <a:xfrm flipH="1">
          <a:off x="33813750" y="10887075"/>
          <a:ext cx="0" cy="61531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24" name="Line 65"/>
        <xdr:cNvSpPr>
          <a:spLocks noChangeShapeType="1"/>
        </xdr:cNvSpPr>
      </xdr:nvSpPr>
      <xdr:spPr bwMode="auto">
        <a:xfrm rot="16200000" flipV="1">
          <a:off x="4143375" y="13296900"/>
          <a:ext cx="7029450"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25" name="Line 69"/>
        <xdr:cNvSpPr>
          <a:spLocks noChangeShapeType="1"/>
        </xdr:cNvSpPr>
      </xdr:nvSpPr>
      <xdr:spPr bwMode="auto">
        <a:xfrm>
          <a:off x="7658100" y="17145000"/>
          <a:ext cx="0" cy="4981575"/>
        </a:xfrm>
        <a:prstGeom prst="line">
          <a:avLst/>
        </a:prstGeom>
        <a:noFill/>
        <a:ln w="76200">
          <a:solidFill>
            <a:srgbClr val="0000D4"/>
          </a:solidFill>
          <a:round/>
          <a:headEnd/>
          <a:tailEnd/>
        </a:ln>
      </xdr:spPr>
    </xdr:sp>
    <xdr:clientData/>
  </xdr:twoCellAnchor>
  <xdr:twoCellAnchor>
    <xdr:from>
      <xdr:col>5</xdr:col>
      <xdr:colOff>0</xdr:colOff>
      <xdr:row>35</xdr:row>
      <xdr:rowOff>190500</xdr:rowOff>
    </xdr:from>
    <xdr:to>
      <xdr:col>6</xdr:col>
      <xdr:colOff>0</xdr:colOff>
      <xdr:row>36</xdr:row>
      <xdr:rowOff>685800</xdr:rowOff>
    </xdr:to>
    <xdr:sp macro="" textlink="">
      <xdr:nvSpPr>
        <xdr:cNvPr id="26" name="AutoShape 67"/>
        <xdr:cNvSpPr>
          <a:spLocks noChangeArrowheads="1"/>
        </xdr:cNvSpPr>
      </xdr:nvSpPr>
      <xdr:spPr bwMode="auto">
        <a:xfrm>
          <a:off x="3771900" y="19869150"/>
          <a:ext cx="3886200" cy="1228725"/>
        </a:xfrm>
        <a:prstGeom prst="wedgeRoundRectCallout">
          <a:avLst>
            <a:gd name="adj1" fmla="val 54732"/>
            <a:gd name="adj2" fmla="val -96394"/>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7" name="Line 70"/>
        <xdr:cNvSpPr>
          <a:spLocks noChangeShapeType="1"/>
        </xdr:cNvSpPr>
      </xdr:nvSpPr>
      <xdr:spPr bwMode="auto">
        <a:xfrm>
          <a:off x="7658100" y="17145000"/>
          <a:ext cx="0" cy="49815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28" name="Line 8"/>
        <xdr:cNvSpPr>
          <a:spLocks noChangeShapeType="1"/>
        </xdr:cNvSpPr>
      </xdr:nvSpPr>
      <xdr:spPr bwMode="auto">
        <a:xfrm flipV="1">
          <a:off x="7658100" y="5276850"/>
          <a:ext cx="0" cy="11753850"/>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29" name="Line 85"/>
        <xdr:cNvSpPr>
          <a:spLocks noChangeShapeType="1"/>
        </xdr:cNvSpPr>
      </xdr:nvSpPr>
      <xdr:spPr bwMode="auto">
        <a:xfrm rot="-5400000">
          <a:off x="6153150" y="19707225"/>
          <a:ext cx="3009900" cy="0"/>
        </a:xfrm>
        <a:prstGeom prst="line">
          <a:avLst/>
        </a:prstGeom>
        <a:noFill/>
        <a:ln w="127000">
          <a:solidFill>
            <a:srgbClr val="000090"/>
          </a:solidFill>
          <a:round/>
          <a:headEnd/>
          <a:tailEnd/>
        </a:ln>
      </xdr:spPr>
    </xdr:sp>
    <xdr:clientData/>
  </xdr:twoCellAnchor>
  <xdr:twoCellAnchor>
    <xdr:from>
      <xdr:col>6</xdr:col>
      <xdr:colOff>0</xdr:colOff>
      <xdr:row>29</xdr:row>
      <xdr:rowOff>533400</xdr:rowOff>
    </xdr:from>
    <xdr:to>
      <xdr:col>28</xdr:col>
      <xdr:colOff>0</xdr:colOff>
      <xdr:row>29</xdr:row>
      <xdr:rowOff>533400</xdr:rowOff>
    </xdr:to>
    <xdr:cxnSp macro="">
      <xdr:nvCxnSpPr>
        <xdr:cNvPr id="30" name="Straight Connector 29"/>
        <xdr:cNvCxnSpPr/>
      </xdr:nvCxnSpPr>
      <xdr:spPr bwMode="auto">
        <a:xfrm>
          <a:off x="7658100" y="16954500"/>
          <a:ext cx="2611755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0</xdr:colOff>
      <xdr:row>9</xdr:row>
      <xdr:rowOff>533400</xdr:rowOff>
    </xdr:from>
    <xdr:to>
      <xdr:col>32</xdr:col>
      <xdr:colOff>990600</xdr:colOff>
      <xdr:row>9</xdr:row>
      <xdr:rowOff>533400</xdr:rowOff>
    </xdr:to>
    <xdr:cxnSp macro="">
      <xdr:nvCxnSpPr>
        <xdr:cNvPr id="31" name="Straight Connector 30"/>
        <xdr:cNvCxnSpPr/>
      </xdr:nvCxnSpPr>
      <xdr:spPr bwMode="auto">
        <a:xfrm>
          <a:off x="7658100" y="5286375"/>
          <a:ext cx="30260925"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13" Type="http://schemas.openxmlformats.org/officeDocument/2006/relationships/drawing" Target="../drawings/drawing1.xm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1.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hyperlink" Target="http://grouper.ieee.org/groups/802/11" TargetMode="External"/><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23" Type="http://schemas.openxmlformats.org/officeDocument/2006/relationships/drawing" Target="../drawings/drawing2.xm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21" Type="http://schemas.openxmlformats.org/officeDocument/2006/relationships/drawing" Target="../drawings/drawing3.xml"/><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printerSettings" Target="../printerSettings/printerSettings19.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13" Type="http://schemas.openxmlformats.org/officeDocument/2006/relationships/drawing" Target="../drawings/drawing4.xm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0.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5" Type="http://schemas.openxmlformats.org/officeDocument/2006/relationships/printerSettings" Target="../printerSettings/printerSettings21.bin"/><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hyperlink" Target="http://grouper.ieee.org/groups/802/11" TargetMode="External"/><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13" Type="http://schemas.openxmlformats.org/officeDocument/2006/relationships/drawing" Target="../drawings/drawing5.xm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2.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3.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4.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5.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6.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7.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8.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9.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0.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1.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2.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3.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4.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5.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6.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7.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printerSettings" Target="../printerSettings/printerSettings38.bin"/><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M455"/>
  <sheetViews>
    <sheetView showGridLines="0" zoomScale="66" workbookViewId="0">
      <selection activeCell="F9" sqref="F9"/>
    </sheetView>
  </sheetViews>
  <sheetFormatPr defaultRowHeight="15.75" customHeight="1" x14ac:dyDescent="0.25"/>
  <cols>
    <col min="1" max="1" width="1.42578125" style="58" customWidth="1"/>
    <col min="2" max="2" width="14.140625" style="60" customWidth="1"/>
    <col min="3" max="3" width="1.42578125" style="59" customWidth="1"/>
    <col min="4" max="4" width="1.42578125" style="64" customWidth="1"/>
    <col min="5" max="5" width="12" style="53" customWidth="1"/>
    <col min="6" max="16384" width="9.140625" style="40"/>
  </cols>
  <sheetData>
    <row r="1" spans="1:13" s="37" customFormat="1" ht="15.75" customHeight="1" x14ac:dyDescent="0.15">
      <c r="A1" s="618"/>
      <c r="B1" s="619" t="s">
        <v>559</v>
      </c>
      <c r="C1" s="57"/>
      <c r="D1" s="63"/>
    </row>
    <row r="2" spans="1:13" ht="15.75" customHeight="1" thickBot="1" x14ac:dyDescent="0.35">
      <c r="A2" s="620"/>
      <c r="B2" s="533"/>
      <c r="F2" s="41" t="s">
        <v>251</v>
      </c>
    </row>
    <row r="3" spans="1:13" ht="15.75" customHeight="1" thickBot="1" x14ac:dyDescent="0.35">
      <c r="A3" s="620"/>
      <c r="B3" s="306" t="s">
        <v>106</v>
      </c>
      <c r="F3" s="41" t="s">
        <v>252</v>
      </c>
    </row>
    <row r="4" spans="1:13" ht="15.75" customHeight="1" x14ac:dyDescent="0.3">
      <c r="A4" s="620"/>
      <c r="B4" s="1423" t="s">
        <v>745</v>
      </c>
      <c r="E4" s="53" t="s">
        <v>253</v>
      </c>
      <c r="F4" s="41" t="s">
        <v>540</v>
      </c>
    </row>
    <row r="5" spans="1:13" ht="15.75" customHeight="1" x14ac:dyDescent="0.3">
      <c r="A5" s="620"/>
      <c r="B5" s="1424"/>
      <c r="E5" s="53" t="s">
        <v>254</v>
      </c>
      <c r="F5" s="610" t="s">
        <v>541</v>
      </c>
      <c r="J5" s="42"/>
    </row>
    <row r="6" spans="1:13" ht="15.75" customHeight="1" thickBot="1" x14ac:dyDescent="0.3">
      <c r="A6" s="620"/>
      <c r="B6" s="1425"/>
      <c r="E6" s="53" t="s">
        <v>255</v>
      </c>
      <c r="F6" s="43" t="s">
        <v>370</v>
      </c>
    </row>
    <row r="7" spans="1:13" s="44" customFormat="1" ht="15.75" customHeight="1" thickBot="1" x14ac:dyDescent="0.3">
      <c r="A7" s="620"/>
      <c r="B7" s="60"/>
      <c r="C7" s="534"/>
      <c r="D7" s="65"/>
      <c r="E7" s="54"/>
    </row>
    <row r="8" spans="1:13" s="45" customFormat="1" ht="15.75" customHeight="1" x14ac:dyDescent="0.3">
      <c r="A8" s="620"/>
      <c r="B8" s="1216" t="s">
        <v>167</v>
      </c>
      <c r="C8" s="479"/>
      <c r="D8" s="64"/>
      <c r="E8" s="55" t="s">
        <v>256</v>
      </c>
      <c r="F8" s="46" t="s">
        <v>539</v>
      </c>
    </row>
    <row r="9" spans="1:13" ht="15.75" customHeight="1" x14ac:dyDescent="0.25">
      <c r="A9" s="620"/>
      <c r="B9" s="1241" t="s">
        <v>194</v>
      </c>
      <c r="C9" s="479"/>
      <c r="E9" s="53" t="s">
        <v>257</v>
      </c>
      <c r="F9" s="98" t="s">
        <v>746</v>
      </c>
    </row>
    <row r="10" spans="1:13" ht="15.75" customHeight="1" x14ac:dyDescent="0.25">
      <c r="A10" s="620"/>
      <c r="B10" s="665"/>
      <c r="C10" s="672"/>
      <c r="E10" s="53" t="s">
        <v>258</v>
      </c>
      <c r="F10" s="43" t="s">
        <v>371</v>
      </c>
      <c r="G10" s="43"/>
      <c r="H10" s="43"/>
      <c r="I10" s="43"/>
      <c r="J10" s="43"/>
      <c r="K10" s="43"/>
      <c r="L10" s="43" t="s">
        <v>144</v>
      </c>
      <c r="M10" s="43"/>
    </row>
    <row r="11" spans="1:13" ht="15.75" customHeight="1" x14ac:dyDescent="0.25">
      <c r="A11" s="620"/>
      <c r="B11" s="1243" t="s">
        <v>560</v>
      </c>
      <c r="C11" s="479"/>
      <c r="F11" s="43" t="s">
        <v>259</v>
      </c>
      <c r="G11" s="43"/>
      <c r="H11" s="43"/>
      <c r="I11" s="43"/>
      <c r="J11" s="43"/>
      <c r="K11" s="43"/>
      <c r="L11" s="43" t="s">
        <v>145</v>
      </c>
      <c r="M11" s="43"/>
    </row>
    <row r="12" spans="1:13" ht="15.75" customHeight="1" x14ac:dyDescent="0.25">
      <c r="B12" s="669" t="s">
        <v>561</v>
      </c>
      <c r="F12" s="43" t="s">
        <v>262</v>
      </c>
      <c r="G12" s="43" t="s">
        <v>373</v>
      </c>
      <c r="H12" s="43"/>
      <c r="I12" s="43"/>
      <c r="J12" s="43"/>
      <c r="K12" s="43"/>
      <c r="L12" s="43" t="s">
        <v>146</v>
      </c>
      <c r="M12" s="43"/>
    </row>
    <row r="13" spans="1:13" ht="15.75" customHeight="1" x14ac:dyDescent="0.25">
      <c r="A13" s="620"/>
      <c r="B13" s="1242" t="s">
        <v>220</v>
      </c>
      <c r="C13" s="479"/>
      <c r="F13" s="43" t="s">
        <v>263</v>
      </c>
      <c r="G13" s="43" t="s">
        <v>372</v>
      </c>
      <c r="H13" s="43"/>
      <c r="I13" s="43"/>
      <c r="J13" s="43"/>
      <c r="K13" s="43"/>
      <c r="L13" s="43" t="s">
        <v>147</v>
      </c>
      <c r="M13" s="43"/>
    </row>
    <row r="14" spans="1:13" ht="15.75" customHeight="1" x14ac:dyDescent="0.25">
      <c r="B14" s="1240" t="s">
        <v>332</v>
      </c>
      <c r="C14" s="479"/>
      <c r="F14" s="43" t="s">
        <v>264</v>
      </c>
      <c r="G14" s="43" t="s">
        <v>372</v>
      </c>
      <c r="H14" s="43"/>
      <c r="I14" s="43"/>
      <c r="J14" s="43"/>
      <c r="K14" s="43"/>
      <c r="L14" s="43"/>
      <c r="M14" s="43"/>
    </row>
    <row r="15" spans="1:13" ht="15.75" customHeight="1" x14ac:dyDescent="0.25">
      <c r="B15" s="1225" t="s">
        <v>368</v>
      </c>
      <c r="C15" s="479"/>
      <c r="F15" s="43" t="s">
        <v>333</v>
      </c>
      <c r="G15" s="43"/>
      <c r="H15" s="43"/>
      <c r="I15" s="43"/>
      <c r="J15" s="43"/>
      <c r="K15" s="43"/>
      <c r="L15" s="43"/>
      <c r="M15" s="43"/>
    </row>
    <row r="16" spans="1:13" ht="15.75" customHeight="1" x14ac:dyDescent="0.25">
      <c r="B16" s="1226" t="s">
        <v>461</v>
      </c>
      <c r="C16" s="483"/>
      <c r="E16" s="53" t="s">
        <v>265</v>
      </c>
    </row>
    <row r="17" spans="1:9" ht="15.75" customHeight="1" x14ac:dyDescent="0.25">
      <c r="B17" s="1247" t="s">
        <v>487</v>
      </c>
      <c r="C17" s="419"/>
    </row>
    <row r="19" spans="1:9" ht="15.75" customHeight="1" x14ac:dyDescent="0.25">
      <c r="A19" s="620"/>
      <c r="B19" s="1243" t="s">
        <v>564</v>
      </c>
      <c r="C19" s="479"/>
    </row>
    <row r="20" spans="1:9" ht="15.75" customHeight="1" x14ac:dyDescent="0.25">
      <c r="B20" s="669" t="s">
        <v>565</v>
      </c>
    </row>
    <row r="21" spans="1:9" ht="15.75" customHeight="1" x14ac:dyDescent="0.25">
      <c r="A21" s="620"/>
      <c r="B21" s="1217" t="s">
        <v>328</v>
      </c>
      <c r="C21" s="479"/>
    </row>
    <row r="22" spans="1:9" ht="15.75" customHeight="1" x14ac:dyDescent="0.25">
      <c r="B22" s="1219" t="s">
        <v>367</v>
      </c>
      <c r="C22" s="479"/>
    </row>
    <row r="23" spans="1:9" ht="15.75" customHeight="1" x14ac:dyDescent="0.25">
      <c r="B23" s="1245" t="s">
        <v>386</v>
      </c>
      <c r="C23" s="479"/>
    </row>
    <row r="24" spans="1:9" ht="15.75" customHeight="1" x14ac:dyDescent="0.25">
      <c r="B24" s="1221" t="s">
        <v>385</v>
      </c>
      <c r="C24" s="479"/>
    </row>
    <row r="25" spans="1:9" ht="15.75" customHeight="1" x14ac:dyDescent="0.25">
      <c r="B25" s="1222" t="s">
        <v>463</v>
      </c>
      <c r="C25" s="479"/>
    </row>
    <row r="26" spans="1:9" ht="15.75" customHeight="1" x14ac:dyDescent="0.25">
      <c r="B26" s="1223" t="s">
        <v>464</v>
      </c>
      <c r="C26" s="479"/>
    </row>
    <row r="27" spans="1:9" ht="15.75" customHeight="1" x14ac:dyDescent="0.25">
      <c r="B27" s="1233" t="s">
        <v>42</v>
      </c>
      <c r="C27" s="479"/>
    </row>
    <row r="28" spans="1:9" ht="15.75" customHeight="1" x14ac:dyDescent="0.25">
      <c r="B28" s="1207" t="s">
        <v>36</v>
      </c>
      <c r="C28" s="479"/>
      <c r="E28" s="56"/>
      <c r="F28" s="1427"/>
      <c r="G28" s="1427"/>
      <c r="H28" s="1427"/>
      <c r="I28" s="1427"/>
    </row>
    <row r="29" spans="1:9" ht="15.75" customHeight="1" x14ac:dyDescent="0.25">
      <c r="E29" s="55"/>
      <c r="F29" s="47"/>
      <c r="G29" s="47"/>
      <c r="H29" s="47"/>
      <c r="I29" s="47"/>
    </row>
    <row r="30" spans="1:9" ht="15.75" customHeight="1" x14ac:dyDescent="0.25">
      <c r="E30" s="55"/>
      <c r="F30" s="1426"/>
      <c r="G30" s="1426"/>
      <c r="H30" s="1426"/>
      <c r="I30" s="1426"/>
    </row>
    <row r="31" spans="1:9" ht="15.75" customHeight="1" x14ac:dyDescent="0.25">
      <c r="E31" s="55"/>
      <c r="F31" s="47"/>
      <c r="G31" s="47"/>
      <c r="H31" s="47"/>
      <c r="I31" s="47"/>
    </row>
    <row r="32" spans="1:9" ht="15.75" customHeight="1" x14ac:dyDescent="0.25">
      <c r="E32" s="55"/>
      <c r="F32" s="1426"/>
      <c r="G32" s="1426"/>
      <c r="H32" s="1426"/>
      <c r="I32" s="1426"/>
    </row>
    <row r="33" spans="1:9" ht="15.75" customHeight="1" x14ac:dyDescent="0.25">
      <c r="A33" s="620"/>
      <c r="B33" s="1243" t="s">
        <v>562</v>
      </c>
      <c r="C33" s="479"/>
      <c r="F33" s="1426"/>
      <c r="G33" s="1426"/>
      <c r="H33" s="1426"/>
      <c r="I33" s="1426"/>
    </row>
    <row r="34" spans="1:9" ht="15.75" customHeight="1" x14ac:dyDescent="0.25">
      <c r="B34" s="669" t="s">
        <v>563</v>
      </c>
    </row>
    <row r="35" spans="1:9" ht="15.75" customHeight="1" x14ac:dyDescent="0.25">
      <c r="B35" s="1239" t="s">
        <v>726</v>
      </c>
      <c r="C35" s="479"/>
    </row>
    <row r="36" spans="1:9" ht="15.75" customHeight="1" x14ac:dyDescent="0.25">
      <c r="B36" s="1203" t="s">
        <v>556</v>
      </c>
      <c r="C36" s="479"/>
    </row>
    <row r="38" spans="1:9" ht="15.75" customHeight="1" thickBot="1" x14ac:dyDescent="0.3"/>
    <row r="39" spans="1:9" ht="15.75" customHeight="1" x14ac:dyDescent="0.25">
      <c r="B39" s="1235" t="s">
        <v>391</v>
      </c>
      <c r="C39" s="484"/>
    </row>
    <row r="40" spans="1:9" ht="15.75" customHeight="1" x14ac:dyDescent="0.25">
      <c r="B40" s="1236" t="s">
        <v>340</v>
      </c>
      <c r="C40" s="484"/>
    </row>
    <row r="41" spans="1:9" ht="15.75" customHeight="1" x14ac:dyDescent="0.25">
      <c r="B41" s="1227" t="s">
        <v>318</v>
      </c>
      <c r="C41" s="484"/>
    </row>
    <row r="42" spans="1:9" ht="15.75" customHeight="1" x14ac:dyDescent="0.25">
      <c r="B42" s="1228" t="s">
        <v>168</v>
      </c>
      <c r="C42" s="484"/>
    </row>
    <row r="43" spans="1:9" ht="15.75" customHeight="1" x14ac:dyDescent="0.25">
      <c r="B43" s="1229" t="s">
        <v>169</v>
      </c>
      <c r="C43" s="484"/>
    </row>
    <row r="44" spans="1:9" ht="15.75" customHeight="1" x14ac:dyDescent="0.25">
      <c r="B44" s="1230" t="s">
        <v>166</v>
      </c>
      <c r="C44" s="484"/>
    </row>
    <row r="45" spans="1:9" ht="15.75" customHeight="1" x14ac:dyDescent="0.25">
      <c r="B45" s="1231" t="s">
        <v>336</v>
      </c>
      <c r="C45" s="484"/>
    </row>
    <row r="46" spans="1:9" ht="15.75" customHeight="1" x14ac:dyDescent="0.25">
      <c r="B46" s="1231" t="s">
        <v>337</v>
      </c>
      <c r="C46" s="484"/>
    </row>
    <row r="47" spans="1:9" ht="15.75" customHeight="1" x14ac:dyDescent="0.25">
      <c r="B47" s="1231" t="s">
        <v>198</v>
      </c>
      <c r="C47" s="484"/>
    </row>
    <row r="48" spans="1:9" ht="15.75" customHeight="1" x14ac:dyDescent="0.25">
      <c r="B48" s="1231" t="s">
        <v>342</v>
      </c>
      <c r="C48" s="484"/>
    </row>
    <row r="49" spans="1:3" ht="15.75" customHeight="1" x14ac:dyDescent="0.25">
      <c r="B49" s="1231" t="s">
        <v>338</v>
      </c>
      <c r="C49" s="484"/>
    </row>
    <row r="50" spans="1:3" ht="15.75" customHeight="1" x14ac:dyDescent="0.25">
      <c r="B50" s="1231" t="s">
        <v>197</v>
      </c>
      <c r="C50" s="484"/>
    </row>
    <row r="51" spans="1:3" ht="15.75" customHeight="1" x14ac:dyDescent="0.25">
      <c r="B51" s="1231" t="s">
        <v>339</v>
      </c>
      <c r="C51" s="484"/>
    </row>
    <row r="52" spans="1:3" ht="15.75" customHeight="1" x14ac:dyDescent="0.25">
      <c r="B52" s="1244" t="s">
        <v>170</v>
      </c>
      <c r="C52" s="484"/>
    </row>
    <row r="54" spans="1:3" ht="15.75" customHeight="1" thickBot="1" x14ac:dyDescent="0.3">
      <c r="A54" s="621"/>
      <c r="B54" s="622" t="s">
        <v>559</v>
      </c>
      <c r="C54" s="623"/>
    </row>
    <row r="55" spans="1:3" ht="15.75" customHeight="1" x14ac:dyDescent="0.25">
      <c r="A55" s="658"/>
      <c r="B55" s="658"/>
      <c r="C55" s="658"/>
    </row>
    <row r="56" spans="1:3" ht="15.75" customHeight="1" x14ac:dyDescent="0.25">
      <c r="A56" s="658"/>
      <c r="B56" s="658"/>
      <c r="C56" s="658"/>
    </row>
    <row r="57" spans="1:3" ht="15.75" customHeight="1" x14ac:dyDescent="0.25">
      <c r="A57" s="658"/>
      <c r="B57" s="658"/>
      <c r="C57" s="658"/>
    </row>
    <row r="58" spans="1:3" ht="15.75" customHeight="1" x14ac:dyDescent="0.25">
      <c r="A58" s="658"/>
      <c r="B58" s="658"/>
      <c r="C58" s="658"/>
    </row>
    <row r="59" spans="1:3" ht="15.75" customHeight="1" x14ac:dyDescent="0.25">
      <c r="A59" s="658"/>
      <c r="B59" s="658"/>
      <c r="C59" s="658"/>
    </row>
    <row r="60" spans="1:3" ht="15.75" customHeight="1" x14ac:dyDescent="0.25">
      <c r="A60" s="658"/>
      <c r="B60" s="658"/>
      <c r="C60" s="658"/>
    </row>
    <row r="61" spans="1:3" ht="15.75" customHeight="1" x14ac:dyDescent="0.25">
      <c r="A61" s="658"/>
      <c r="B61" s="658"/>
      <c r="C61" s="658"/>
    </row>
    <row r="62" spans="1:3" ht="15.75" customHeight="1" x14ac:dyDescent="0.25">
      <c r="A62"/>
      <c r="B62"/>
      <c r="C62"/>
    </row>
    <row r="63" spans="1:3" ht="15.75" customHeight="1" x14ac:dyDescent="0.25">
      <c r="A63"/>
      <c r="B63"/>
      <c r="C63"/>
    </row>
    <row r="64" spans="1:3" ht="15.75" customHeight="1" x14ac:dyDescent="0.25">
      <c r="A64"/>
      <c r="B64"/>
      <c r="C64"/>
    </row>
    <row r="65" spans="1:3" ht="15.75" customHeight="1" x14ac:dyDescent="0.25">
      <c r="A65"/>
      <c r="B65"/>
      <c r="C65"/>
    </row>
    <row r="66" spans="1:3" ht="15.75" customHeight="1" x14ac:dyDescent="0.25">
      <c r="A66"/>
      <c r="B66"/>
      <c r="C66"/>
    </row>
    <row r="67" spans="1:3" ht="15.75" customHeight="1" x14ac:dyDescent="0.25">
      <c r="A67"/>
      <c r="B67"/>
      <c r="C67"/>
    </row>
    <row r="68" spans="1:3" ht="15.75" customHeight="1" x14ac:dyDescent="0.25">
      <c r="A68"/>
      <c r="B68"/>
      <c r="C68"/>
    </row>
    <row r="69" spans="1:3" ht="15.75" customHeight="1" x14ac:dyDescent="0.25">
      <c r="A69"/>
      <c r="B69"/>
      <c r="C69"/>
    </row>
    <row r="70" spans="1:3" ht="15.75" customHeight="1" x14ac:dyDescent="0.25">
      <c r="A70"/>
      <c r="B70"/>
      <c r="C70"/>
    </row>
    <row r="71" spans="1:3" ht="15.75" customHeight="1" x14ac:dyDescent="0.25">
      <c r="A71"/>
      <c r="B71"/>
      <c r="C71"/>
    </row>
    <row r="72" spans="1:3" ht="15.75" customHeight="1" x14ac:dyDescent="0.25">
      <c r="A72"/>
      <c r="B72"/>
      <c r="C72"/>
    </row>
    <row r="73" spans="1:3" ht="15.75" customHeight="1" x14ac:dyDescent="0.25">
      <c r="A73"/>
      <c r="B73"/>
      <c r="C73"/>
    </row>
    <row r="74" spans="1:3" ht="15.75" customHeight="1" x14ac:dyDescent="0.25">
      <c r="A74"/>
      <c r="B74"/>
      <c r="C74"/>
    </row>
    <row r="75" spans="1:3" ht="15.75" customHeight="1" x14ac:dyDescent="0.25">
      <c r="A75"/>
      <c r="B75"/>
      <c r="C75"/>
    </row>
    <row r="76" spans="1:3" ht="15.75" customHeight="1" x14ac:dyDescent="0.25">
      <c r="A76"/>
      <c r="B76"/>
      <c r="C76"/>
    </row>
    <row r="77" spans="1:3" ht="15.75" customHeight="1" x14ac:dyDescent="0.25">
      <c r="A77"/>
      <c r="B77"/>
      <c r="C77"/>
    </row>
    <row r="78" spans="1:3" ht="15.75" customHeight="1" x14ac:dyDescent="0.25">
      <c r="A78"/>
      <c r="B78"/>
      <c r="C78"/>
    </row>
    <row r="79" spans="1:3" ht="15.75" customHeight="1" x14ac:dyDescent="0.25">
      <c r="A79"/>
      <c r="B79"/>
      <c r="C79"/>
    </row>
    <row r="80" spans="1:3" ht="15.75" customHeight="1" x14ac:dyDescent="0.25">
      <c r="A80"/>
      <c r="B80"/>
      <c r="C80"/>
    </row>
    <row r="81" spans="1:3" ht="15.75" customHeight="1" x14ac:dyDescent="0.25">
      <c r="A81"/>
      <c r="B81"/>
      <c r="C81"/>
    </row>
    <row r="82" spans="1:3" ht="15.75" customHeight="1" x14ac:dyDescent="0.25">
      <c r="A82"/>
      <c r="B82"/>
      <c r="C82"/>
    </row>
    <row r="83" spans="1:3" ht="15.75" customHeight="1" x14ac:dyDescent="0.25">
      <c r="A83"/>
      <c r="B83"/>
      <c r="C83"/>
    </row>
    <row r="84" spans="1:3" ht="15.75" customHeight="1" x14ac:dyDescent="0.25">
      <c r="A84"/>
      <c r="B84"/>
      <c r="C84"/>
    </row>
    <row r="85" spans="1:3" ht="15.75" customHeight="1" x14ac:dyDescent="0.25">
      <c r="A85"/>
      <c r="B85"/>
      <c r="C85"/>
    </row>
    <row r="86" spans="1:3" ht="15.75" customHeight="1" x14ac:dyDescent="0.25">
      <c r="A86"/>
      <c r="B86"/>
      <c r="C86"/>
    </row>
    <row r="87" spans="1:3" ht="15.75" customHeight="1" x14ac:dyDescent="0.25">
      <c r="A87"/>
      <c r="B87"/>
      <c r="C87"/>
    </row>
    <row r="88" spans="1:3" ht="15.75" customHeight="1" x14ac:dyDescent="0.25">
      <c r="A88"/>
      <c r="B88"/>
      <c r="C88"/>
    </row>
    <row r="89" spans="1:3" ht="15.75" customHeight="1" x14ac:dyDescent="0.25">
      <c r="A89"/>
      <c r="B89"/>
      <c r="C89"/>
    </row>
    <row r="90" spans="1:3" ht="15.75" customHeight="1" x14ac:dyDescent="0.25">
      <c r="A90"/>
      <c r="B90"/>
      <c r="C90"/>
    </row>
    <row r="91" spans="1:3" ht="15.75" customHeight="1" x14ac:dyDescent="0.25">
      <c r="A91"/>
      <c r="B91"/>
      <c r="C91"/>
    </row>
    <row r="92" spans="1:3" ht="15.75" customHeight="1" x14ac:dyDescent="0.25">
      <c r="A92"/>
      <c r="B92"/>
      <c r="C92"/>
    </row>
    <row r="93" spans="1:3" ht="15.75" customHeight="1" x14ac:dyDescent="0.25">
      <c r="A93"/>
      <c r="B93"/>
      <c r="C93"/>
    </row>
    <row r="94" spans="1:3" ht="15.75" customHeight="1" x14ac:dyDescent="0.25">
      <c r="A94"/>
      <c r="B94"/>
      <c r="C94"/>
    </row>
    <row r="95" spans="1:3" ht="15.75" customHeight="1" x14ac:dyDescent="0.25">
      <c r="A95"/>
      <c r="B95"/>
      <c r="C95"/>
    </row>
    <row r="96" spans="1:3" ht="15.75" customHeight="1" x14ac:dyDescent="0.25">
      <c r="A96"/>
      <c r="B96"/>
      <c r="C96"/>
    </row>
    <row r="97" spans="1:3" ht="15.75" customHeight="1" x14ac:dyDescent="0.25">
      <c r="A97"/>
      <c r="B97"/>
      <c r="C97"/>
    </row>
    <row r="98" spans="1:3" ht="15.75" customHeight="1" x14ac:dyDescent="0.25">
      <c r="A98"/>
      <c r="B98"/>
      <c r="C98"/>
    </row>
    <row r="99" spans="1:3" ht="15.75" customHeight="1" x14ac:dyDescent="0.25">
      <c r="A99"/>
      <c r="B99"/>
      <c r="C99"/>
    </row>
    <row r="100" spans="1:3" ht="15.75" customHeight="1" x14ac:dyDescent="0.25">
      <c r="A100"/>
      <c r="B100"/>
      <c r="C100"/>
    </row>
    <row r="101" spans="1:3" ht="15.75" customHeight="1" x14ac:dyDescent="0.25">
      <c r="A101"/>
      <c r="B101"/>
      <c r="C101"/>
    </row>
    <row r="102" spans="1:3" ht="15.75" customHeight="1" x14ac:dyDescent="0.25">
      <c r="A102"/>
      <c r="B102"/>
      <c r="C102"/>
    </row>
    <row r="103" spans="1:3" ht="15.75" customHeight="1" x14ac:dyDescent="0.25">
      <c r="A103"/>
      <c r="B103"/>
      <c r="C103"/>
    </row>
    <row r="104" spans="1:3" ht="15.75" customHeight="1" x14ac:dyDescent="0.25">
      <c r="A104"/>
      <c r="B104"/>
      <c r="C104"/>
    </row>
    <row r="105" spans="1:3" ht="15.75" customHeight="1" x14ac:dyDescent="0.25">
      <c r="A105"/>
      <c r="B105"/>
      <c r="C105"/>
    </row>
    <row r="106" spans="1:3" ht="15.75" customHeight="1" x14ac:dyDescent="0.25">
      <c r="A106"/>
      <c r="B106"/>
      <c r="C106"/>
    </row>
    <row r="107" spans="1:3" ht="15.75" customHeight="1" x14ac:dyDescent="0.25">
      <c r="A107"/>
      <c r="B107"/>
      <c r="C107"/>
    </row>
    <row r="108" spans="1:3" ht="15.75" customHeight="1" x14ac:dyDescent="0.25">
      <c r="A108"/>
      <c r="B108"/>
      <c r="C108"/>
    </row>
    <row r="109" spans="1:3" ht="15.75" customHeight="1" x14ac:dyDescent="0.25">
      <c r="A109"/>
      <c r="B109"/>
      <c r="C109"/>
    </row>
    <row r="110" spans="1:3" ht="15.75" customHeight="1" x14ac:dyDescent="0.25">
      <c r="A110"/>
      <c r="B110"/>
      <c r="C110"/>
    </row>
    <row r="111" spans="1:3" ht="15.75" customHeight="1" x14ac:dyDescent="0.25">
      <c r="A111"/>
      <c r="B111"/>
      <c r="C111"/>
    </row>
    <row r="112" spans="1:3" ht="15.75" customHeight="1" x14ac:dyDescent="0.25">
      <c r="A112"/>
      <c r="B112"/>
      <c r="C112"/>
    </row>
    <row r="113" spans="1:3" ht="15.75" customHeight="1" x14ac:dyDescent="0.25">
      <c r="A113"/>
      <c r="B113"/>
      <c r="C113"/>
    </row>
    <row r="114" spans="1:3" ht="15.75" customHeight="1" x14ac:dyDescent="0.25">
      <c r="A114"/>
      <c r="B114"/>
      <c r="C114"/>
    </row>
    <row r="115" spans="1:3" ht="15.75" customHeight="1" x14ac:dyDescent="0.25">
      <c r="A115"/>
      <c r="B115"/>
      <c r="C115"/>
    </row>
    <row r="116" spans="1:3" ht="15.75" customHeight="1" x14ac:dyDescent="0.25">
      <c r="A116"/>
      <c r="B116"/>
      <c r="C116"/>
    </row>
    <row r="117" spans="1:3" ht="15.75" customHeight="1" x14ac:dyDescent="0.25">
      <c r="A117"/>
      <c r="B117"/>
      <c r="C117"/>
    </row>
    <row r="118" spans="1:3" ht="15.75" customHeight="1" x14ac:dyDescent="0.25">
      <c r="A118"/>
      <c r="B118"/>
      <c r="C118"/>
    </row>
    <row r="119" spans="1:3" ht="15.75" customHeight="1" x14ac:dyDescent="0.25">
      <c r="A119"/>
      <c r="B119"/>
      <c r="C119"/>
    </row>
    <row r="120" spans="1:3" ht="15.75" customHeight="1" x14ac:dyDescent="0.25">
      <c r="A120"/>
      <c r="B120"/>
      <c r="C120"/>
    </row>
    <row r="121" spans="1:3" ht="15.75" customHeight="1" x14ac:dyDescent="0.25">
      <c r="A121"/>
      <c r="B121"/>
      <c r="C121"/>
    </row>
    <row r="122" spans="1:3" ht="15.75" customHeight="1" x14ac:dyDescent="0.25">
      <c r="A122"/>
      <c r="B122"/>
      <c r="C122"/>
    </row>
    <row r="123" spans="1:3" ht="15.75" customHeight="1" x14ac:dyDescent="0.25">
      <c r="A123"/>
      <c r="B123"/>
      <c r="C123"/>
    </row>
    <row r="124" spans="1:3" ht="15.75" customHeight="1" x14ac:dyDescent="0.25">
      <c r="A124"/>
      <c r="B124"/>
      <c r="C124"/>
    </row>
    <row r="125" spans="1:3" ht="15.75" customHeight="1" x14ac:dyDescent="0.25">
      <c r="A125"/>
      <c r="B125"/>
      <c r="C125"/>
    </row>
    <row r="126" spans="1:3" ht="15.75" customHeight="1" x14ac:dyDescent="0.25">
      <c r="A126"/>
      <c r="B126"/>
      <c r="C126"/>
    </row>
    <row r="127" spans="1:3" ht="15.75" customHeight="1" x14ac:dyDescent="0.25">
      <c r="A127"/>
      <c r="B127"/>
      <c r="C127"/>
    </row>
    <row r="128" spans="1:3" ht="15.75" customHeight="1" x14ac:dyDescent="0.25">
      <c r="A128"/>
      <c r="B128"/>
      <c r="C128"/>
    </row>
    <row r="129" spans="1:3" ht="15.75" customHeight="1" x14ac:dyDescent="0.25">
      <c r="A129"/>
      <c r="B129"/>
      <c r="C129"/>
    </row>
    <row r="130" spans="1:3" ht="15.75" customHeight="1" x14ac:dyDescent="0.25">
      <c r="A130"/>
      <c r="B130"/>
      <c r="C130"/>
    </row>
    <row r="131" spans="1:3" ht="15.75" customHeight="1" x14ac:dyDescent="0.25">
      <c r="A131"/>
      <c r="B131"/>
      <c r="C131"/>
    </row>
    <row r="132" spans="1:3" ht="15.75" customHeight="1" x14ac:dyDescent="0.25">
      <c r="A132"/>
      <c r="B132"/>
      <c r="C132"/>
    </row>
    <row r="133" spans="1:3" ht="15.75" customHeight="1" x14ac:dyDescent="0.25">
      <c r="A133"/>
      <c r="B133"/>
      <c r="C133"/>
    </row>
    <row r="134" spans="1:3" ht="15.75" customHeight="1" x14ac:dyDescent="0.25">
      <c r="A134"/>
      <c r="B134"/>
      <c r="C134"/>
    </row>
    <row r="135" spans="1:3" ht="15.75" customHeight="1" x14ac:dyDescent="0.25">
      <c r="A135"/>
      <c r="B135"/>
      <c r="C135"/>
    </row>
    <row r="136" spans="1:3" ht="15.75" customHeight="1" x14ac:dyDescent="0.25">
      <c r="A136"/>
      <c r="B136"/>
      <c r="C136"/>
    </row>
    <row r="137" spans="1:3" ht="15.75" customHeight="1" x14ac:dyDescent="0.25">
      <c r="A137"/>
      <c r="B137"/>
      <c r="C137"/>
    </row>
    <row r="138" spans="1:3" ht="15.75" customHeight="1" x14ac:dyDescent="0.25">
      <c r="A138"/>
      <c r="B138"/>
      <c r="C138"/>
    </row>
    <row r="139" spans="1:3" ht="15.75" customHeight="1" x14ac:dyDescent="0.25">
      <c r="A139"/>
      <c r="B139"/>
      <c r="C139"/>
    </row>
    <row r="140" spans="1:3" ht="15.75" customHeight="1" x14ac:dyDescent="0.25">
      <c r="A140"/>
      <c r="B140"/>
      <c r="C140"/>
    </row>
    <row r="141" spans="1:3" ht="15.75" customHeight="1" x14ac:dyDescent="0.25">
      <c r="A141"/>
      <c r="B141"/>
      <c r="C141"/>
    </row>
    <row r="142" spans="1:3" ht="15.75" customHeight="1" x14ac:dyDescent="0.25">
      <c r="A142"/>
      <c r="B142"/>
      <c r="C142"/>
    </row>
    <row r="143" spans="1:3" ht="15.75" customHeight="1" x14ac:dyDescent="0.25">
      <c r="A143"/>
      <c r="B143"/>
      <c r="C143"/>
    </row>
    <row r="144" spans="1:3" ht="15.75" customHeight="1" x14ac:dyDescent="0.25">
      <c r="A144"/>
      <c r="B144"/>
      <c r="C144"/>
    </row>
    <row r="145" spans="1:3" ht="15.75" customHeight="1" x14ac:dyDescent="0.25">
      <c r="A145"/>
      <c r="B145"/>
      <c r="C145"/>
    </row>
    <row r="146" spans="1:3" ht="15.75" customHeight="1" x14ac:dyDescent="0.25">
      <c r="A146"/>
      <c r="B146"/>
      <c r="C146"/>
    </row>
    <row r="147" spans="1:3" ht="15.75" customHeight="1" x14ac:dyDescent="0.25">
      <c r="A147"/>
      <c r="B147"/>
      <c r="C147"/>
    </row>
    <row r="148" spans="1:3" ht="15.75" customHeight="1" x14ac:dyDescent="0.25">
      <c r="A148"/>
      <c r="B148"/>
      <c r="C148"/>
    </row>
    <row r="149" spans="1:3" ht="15.75" customHeight="1" x14ac:dyDescent="0.25">
      <c r="A149"/>
      <c r="B149"/>
      <c r="C149"/>
    </row>
    <row r="150" spans="1:3" ht="15.75" customHeight="1" x14ac:dyDescent="0.25">
      <c r="A150"/>
      <c r="B150"/>
      <c r="C150"/>
    </row>
    <row r="151" spans="1:3" ht="15.75" customHeight="1" x14ac:dyDescent="0.25">
      <c r="A151"/>
      <c r="B151"/>
      <c r="C151"/>
    </row>
    <row r="152" spans="1:3" ht="15.75" customHeight="1" x14ac:dyDescent="0.25">
      <c r="A152"/>
      <c r="B152"/>
      <c r="C152"/>
    </row>
    <row r="153" spans="1:3" ht="15.75" customHeight="1" x14ac:dyDescent="0.25">
      <c r="A153"/>
      <c r="B153"/>
      <c r="C153"/>
    </row>
    <row r="154" spans="1:3" ht="15.75" customHeight="1" x14ac:dyDescent="0.25">
      <c r="A154"/>
      <c r="B154"/>
      <c r="C154"/>
    </row>
    <row r="155" spans="1:3" ht="15.75" customHeight="1" x14ac:dyDescent="0.25">
      <c r="A155"/>
      <c r="B155"/>
      <c r="C155"/>
    </row>
    <row r="156" spans="1:3" ht="15.75" customHeight="1" x14ac:dyDescent="0.25">
      <c r="A156"/>
      <c r="B156"/>
      <c r="C156"/>
    </row>
    <row r="157" spans="1:3" ht="15.75" customHeight="1" x14ac:dyDescent="0.25">
      <c r="A157"/>
      <c r="B157"/>
      <c r="C157"/>
    </row>
    <row r="158" spans="1:3" ht="15.75" customHeight="1" x14ac:dyDescent="0.25">
      <c r="A158"/>
      <c r="B158"/>
      <c r="C158"/>
    </row>
    <row r="159" spans="1:3" ht="15.75" customHeight="1" x14ac:dyDescent="0.25">
      <c r="A159"/>
      <c r="B159"/>
      <c r="C159"/>
    </row>
    <row r="160" spans="1:3" ht="15.75" customHeight="1" x14ac:dyDescent="0.25">
      <c r="A160"/>
      <c r="B160"/>
      <c r="C160"/>
    </row>
    <row r="161" spans="1:3" ht="15.75" customHeight="1" x14ac:dyDescent="0.25">
      <c r="A161"/>
      <c r="B161"/>
      <c r="C161"/>
    </row>
    <row r="162" spans="1:3" ht="15.75" customHeight="1" x14ac:dyDescent="0.25">
      <c r="A162"/>
      <c r="B162"/>
      <c r="C162"/>
    </row>
    <row r="163" spans="1:3" ht="15.75" customHeight="1" x14ac:dyDescent="0.25">
      <c r="A163"/>
      <c r="B163"/>
      <c r="C163"/>
    </row>
    <row r="164" spans="1:3" ht="15.75" customHeight="1" x14ac:dyDescent="0.25">
      <c r="A164"/>
      <c r="B164"/>
      <c r="C164"/>
    </row>
    <row r="165" spans="1:3" ht="15.75" customHeight="1" x14ac:dyDescent="0.25">
      <c r="A165"/>
      <c r="B165"/>
      <c r="C165"/>
    </row>
    <row r="166" spans="1:3" ht="15.75" customHeight="1" x14ac:dyDescent="0.25">
      <c r="A166"/>
      <c r="B166"/>
      <c r="C166"/>
    </row>
    <row r="167" spans="1:3" ht="15.75" customHeight="1" x14ac:dyDescent="0.25">
      <c r="A167"/>
      <c r="B167"/>
      <c r="C167"/>
    </row>
    <row r="168" spans="1:3" ht="15.75" customHeight="1" x14ac:dyDescent="0.25">
      <c r="A168"/>
      <c r="B168"/>
      <c r="C168"/>
    </row>
    <row r="169" spans="1:3" ht="15.75" customHeight="1" x14ac:dyDescent="0.25">
      <c r="A169"/>
      <c r="B169"/>
      <c r="C169"/>
    </row>
    <row r="170" spans="1:3" ht="15.75" customHeight="1" x14ac:dyDescent="0.25">
      <c r="A170"/>
      <c r="B170"/>
      <c r="C170"/>
    </row>
    <row r="171" spans="1:3" ht="15.75" customHeight="1" x14ac:dyDescent="0.25">
      <c r="A171"/>
      <c r="B171"/>
      <c r="C171"/>
    </row>
    <row r="172" spans="1:3" ht="15.75" customHeight="1" x14ac:dyDescent="0.25">
      <c r="A172"/>
      <c r="B172"/>
      <c r="C172"/>
    </row>
    <row r="173" spans="1:3" ht="15.75" customHeight="1" x14ac:dyDescent="0.25">
      <c r="A173"/>
      <c r="B173"/>
      <c r="C173"/>
    </row>
    <row r="174" spans="1:3" ht="15.75" customHeight="1" x14ac:dyDescent="0.25">
      <c r="A174"/>
      <c r="B174"/>
      <c r="C174"/>
    </row>
    <row r="175" spans="1:3" ht="15.75" customHeight="1" x14ac:dyDescent="0.25">
      <c r="A175"/>
      <c r="B175"/>
      <c r="C175"/>
    </row>
    <row r="176" spans="1:3" ht="15.75" customHeight="1" x14ac:dyDescent="0.25">
      <c r="A176"/>
      <c r="B176"/>
      <c r="C176"/>
    </row>
    <row r="177" spans="1:3" ht="15.75" customHeight="1" x14ac:dyDescent="0.25">
      <c r="A177"/>
      <c r="B177"/>
      <c r="C177"/>
    </row>
    <row r="178" spans="1:3" ht="15.75" customHeight="1" x14ac:dyDescent="0.25">
      <c r="A178"/>
      <c r="B178"/>
      <c r="C178"/>
    </row>
    <row r="179" spans="1:3" ht="15.75" customHeight="1" x14ac:dyDescent="0.25">
      <c r="A179"/>
      <c r="B179"/>
      <c r="C179"/>
    </row>
    <row r="180" spans="1:3" ht="15.75" customHeight="1" x14ac:dyDescent="0.25">
      <c r="A180"/>
      <c r="B180"/>
      <c r="C180"/>
    </row>
    <row r="181" spans="1:3" ht="15.75" customHeight="1" x14ac:dyDescent="0.25">
      <c r="A181"/>
      <c r="B181"/>
      <c r="C181"/>
    </row>
    <row r="182" spans="1:3" ht="15.75" customHeight="1" x14ac:dyDescent="0.25">
      <c r="A182"/>
      <c r="B182"/>
      <c r="C182"/>
    </row>
    <row r="183" spans="1:3" ht="15.75" customHeight="1" x14ac:dyDescent="0.25">
      <c r="A183"/>
      <c r="B183"/>
      <c r="C183"/>
    </row>
    <row r="184" spans="1:3" ht="15.75" customHeight="1" x14ac:dyDescent="0.25">
      <c r="A184"/>
      <c r="B184"/>
      <c r="C184"/>
    </row>
    <row r="185" spans="1:3" ht="15.75" customHeight="1" x14ac:dyDescent="0.25">
      <c r="A185"/>
      <c r="B185"/>
      <c r="C185"/>
    </row>
    <row r="186" spans="1:3" ht="15.75" customHeight="1" x14ac:dyDescent="0.25">
      <c r="A186"/>
      <c r="B186"/>
      <c r="C186"/>
    </row>
    <row r="187" spans="1:3" ht="15.75" customHeight="1" x14ac:dyDescent="0.25">
      <c r="A187"/>
      <c r="B187"/>
      <c r="C187"/>
    </row>
    <row r="188" spans="1:3" ht="15.75" customHeight="1" x14ac:dyDescent="0.25">
      <c r="A188"/>
      <c r="B188"/>
      <c r="C188"/>
    </row>
    <row r="189" spans="1:3" ht="15.75" customHeight="1" x14ac:dyDescent="0.25">
      <c r="A189"/>
      <c r="B189"/>
      <c r="C189"/>
    </row>
    <row r="190" spans="1:3" ht="15.75" customHeight="1" x14ac:dyDescent="0.25">
      <c r="A190"/>
      <c r="B190"/>
      <c r="C190"/>
    </row>
    <row r="191" spans="1:3" ht="15.75" customHeight="1" x14ac:dyDescent="0.25">
      <c r="A191"/>
      <c r="B191"/>
      <c r="C191"/>
    </row>
    <row r="192" spans="1:3" ht="15.75" customHeight="1" x14ac:dyDescent="0.25">
      <c r="A192"/>
      <c r="B192"/>
      <c r="C192"/>
    </row>
    <row r="193" spans="1:3" ht="15.75" customHeight="1" x14ac:dyDescent="0.25">
      <c r="A193"/>
      <c r="B193"/>
      <c r="C193"/>
    </row>
    <row r="194" spans="1:3" ht="15.75" customHeight="1" x14ac:dyDescent="0.25">
      <c r="A194"/>
      <c r="B194"/>
      <c r="C194"/>
    </row>
    <row r="195" spans="1:3" ht="15.75" customHeight="1" x14ac:dyDescent="0.25">
      <c r="A195"/>
      <c r="B195"/>
      <c r="C195"/>
    </row>
    <row r="196" spans="1:3" ht="15.75" customHeight="1" x14ac:dyDescent="0.25">
      <c r="A196"/>
      <c r="B196"/>
      <c r="C196"/>
    </row>
    <row r="197" spans="1:3" ht="15.75" customHeight="1" x14ac:dyDescent="0.25">
      <c r="A197"/>
      <c r="B197"/>
      <c r="C197"/>
    </row>
    <row r="198" spans="1:3" ht="15.75" customHeight="1" x14ac:dyDescent="0.25">
      <c r="A198"/>
      <c r="B198"/>
      <c r="C198"/>
    </row>
    <row r="199" spans="1:3" ht="15.75" customHeight="1" x14ac:dyDescent="0.25">
      <c r="A199"/>
      <c r="B199"/>
      <c r="C199"/>
    </row>
    <row r="200" spans="1:3" ht="15.75" customHeight="1" x14ac:dyDescent="0.25">
      <c r="A200"/>
      <c r="B200"/>
      <c r="C200"/>
    </row>
    <row r="201" spans="1:3" ht="15.75" customHeight="1" x14ac:dyDescent="0.25">
      <c r="A201"/>
      <c r="B201"/>
      <c r="C201"/>
    </row>
    <row r="202" spans="1:3" ht="15.75" customHeight="1" x14ac:dyDescent="0.25">
      <c r="A202"/>
      <c r="B202"/>
      <c r="C202"/>
    </row>
    <row r="203" spans="1:3" ht="15.75" customHeight="1" x14ac:dyDescent="0.25">
      <c r="A203"/>
      <c r="B203"/>
      <c r="C203"/>
    </row>
    <row r="204" spans="1:3" ht="15.75" customHeight="1" x14ac:dyDescent="0.25">
      <c r="A204"/>
      <c r="B204"/>
      <c r="C204"/>
    </row>
    <row r="205" spans="1:3" ht="15.75" customHeight="1" x14ac:dyDescent="0.25">
      <c r="A205"/>
      <c r="B205"/>
      <c r="C205"/>
    </row>
    <row r="206" spans="1:3" ht="15.75" customHeight="1" x14ac:dyDescent="0.25">
      <c r="A206"/>
      <c r="B206"/>
      <c r="C206"/>
    </row>
    <row r="207" spans="1:3" ht="15.75" customHeight="1" x14ac:dyDescent="0.25">
      <c r="A207"/>
      <c r="B207"/>
      <c r="C207"/>
    </row>
    <row r="208" spans="1:3" ht="15.75" customHeight="1" x14ac:dyDescent="0.25">
      <c r="A208"/>
      <c r="B208"/>
      <c r="C208"/>
    </row>
    <row r="209" spans="1:3" ht="15.75" customHeight="1" x14ac:dyDescent="0.25">
      <c r="A209"/>
      <c r="B209"/>
      <c r="C209"/>
    </row>
    <row r="210" spans="1:3" ht="15.75" customHeight="1" x14ac:dyDescent="0.25">
      <c r="A210"/>
      <c r="B210"/>
      <c r="C210"/>
    </row>
    <row r="211" spans="1:3" ht="15.75" customHeight="1" x14ac:dyDescent="0.25">
      <c r="A211"/>
      <c r="B211"/>
      <c r="C211"/>
    </row>
    <row r="212" spans="1:3" ht="15.75" customHeight="1" x14ac:dyDescent="0.25">
      <c r="A212"/>
      <c r="B212"/>
      <c r="C212"/>
    </row>
    <row r="213" spans="1:3" ht="15.75" customHeight="1" x14ac:dyDescent="0.25">
      <c r="A213"/>
      <c r="B213"/>
      <c r="C213"/>
    </row>
    <row r="214" spans="1:3" ht="15.75" customHeight="1" x14ac:dyDescent="0.25">
      <c r="A214"/>
      <c r="B214"/>
      <c r="C214"/>
    </row>
    <row r="215" spans="1:3" ht="15.75" customHeight="1" x14ac:dyDescent="0.25">
      <c r="A215"/>
      <c r="B215"/>
      <c r="C215"/>
    </row>
    <row r="216" spans="1:3" ht="15.75" customHeight="1" x14ac:dyDescent="0.25">
      <c r="A216"/>
      <c r="B216"/>
      <c r="C216"/>
    </row>
    <row r="217" spans="1:3" ht="15.75" customHeight="1" x14ac:dyDescent="0.25">
      <c r="A217"/>
      <c r="B217"/>
      <c r="C217"/>
    </row>
    <row r="218" spans="1:3" ht="15.75" customHeight="1" x14ac:dyDescent="0.25">
      <c r="A218"/>
      <c r="B218"/>
      <c r="C218"/>
    </row>
    <row r="219" spans="1:3" ht="15.75" customHeight="1" x14ac:dyDescent="0.25">
      <c r="A219"/>
      <c r="B219"/>
      <c r="C219"/>
    </row>
    <row r="220" spans="1:3" ht="15.75" customHeight="1" x14ac:dyDescent="0.25">
      <c r="A220"/>
      <c r="B220"/>
      <c r="C220"/>
    </row>
    <row r="221" spans="1:3" ht="15.75" customHeight="1" x14ac:dyDescent="0.25">
      <c r="A221"/>
      <c r="B221"/>
      <c r="C221"/>
    </row>
    <row r="222" spans="1:3" ht="15.75" customHeight="1" x14ac:dyDescent="0.25">
      <c r="A222"/>
      <c r="B222"/>
      <c r="C222"/>
    </row>
    <row r="223" spans="1:3" ht="15.75" customHeight="1" x14ac:dyDescent="0.25">
      <c r="A223"/>
      <c r="B223"/>
      <c r="C223"/>
    </row>
    <row r="224" spans="1:3" ht="15.75" customHeight="1" x14ac:dyDescent="0.25">
      <c r="A224"/>
      <c r="B224"/>
      <c r="C224"/>
    </row>
    <row r="225" spans="1:3" ht="15.75" customHeight="1" x14ac:dyDescent="0.25">
      <c r="A225"/>
      <c r="B225"/>
      <c r="C225"/>
    </row>
    <row r="226" spans="1:3" ht="15.75" customHeight="1" x14ac:dyDescent="0.25">
      <c r="A226"/>
      <c r="B226"/>
      <c r="C226"/>
    </row>
    <row r="227" spans="1:3" ht="15.75" customHeight="1" x14ac:dyDescent="0.25">
      <c r="A227"/>
      <c r="B227"/>
      <c r="C227"/>
    </row>
    <row r="228" spans="1:3" ht="15.75" customHeight="1" x14ac:dyDescent="0.25">
      <c r="A228"/>
      <c r="B228"/>
      <c r="C228"/>
    </row>
    <row r="229" spans="1:3" ht="15.75" customHeight="1" x14ac:dyDescent="0.25">
      <c r="A229"/>
      <c r="B229"/>
      <c r="C229"/>
    </row>
    <row r="230" spans="1:3" ht="15.75" customHeight="1" x14ac:dyDescent="0.25">
      <c r="A230"/>
      <c r="B230"/>
      <c r="C230"/>
    </row>
    <row r="231" spans="1:3" ht="15.75" customHeight="1" x14ac:dyDescent="0.25">
      <c r="A231"/>
      <c r="B231"/>
      <c r="C231"/>
    </row>
    <row r="232" spans="1:3" ht="15.75" customHeight="1" x14ac:dyDescent="0.25">
      <c r="A232"/>
      <c r="B232"/>
      <c r="C232"/>
    </row>
    <row r="233" spans="1:3" ht="15.75" customHeight="1" x14ac:dyDescent="0.25">
      <c r="A233"/>
      <c r="B233"/>
      <c r="C233"/>
    </row>
    <row r="234" spans="1:3" ht="15.75" customHeight="1" x14ac:dyDescent="0.25">
      <c r="A234"/>
      <c r="B234"/>
      <c r="C234"/>
    </row>
    <row r="235" spans="1:3" ht="15.75" customHeight="1" x14ac:dyDescent="0.25">
      <c r="A235"/>
      <c r="B235"/>
      <c r="C235"/>
    </row>
    <row r="236" spans="1:3" ht="15.75" customHeight="1" x14ac:dyDescent="0.25">
      <c r="A236"/>
      <c r="B236"/>
      <c r="C236"/>
    </row>
    <row r="237" spans="1:3" ht="15.75" customHeight="1" x14ac:dyDescent="0.25">
      <c r="A237"/>
      <c r="B237"/>
      <c r="C237"/>
    </row>
    <row r="238" spans="1:3" ht="15.75" customHeight="1" x14ac:dyDescent="0.25">
      <c r="A238"/>
      <c r="B238"/>
      <c r="C238"/>
    </row>
    <row r="239" spans="1:3" ht="15.75" customHeight="1" x14ac:dyDescent="0.25">
      <c r="A239"/>
      <c r="B239"/>
      <c r="C239"/>
    </row>
    <row r="240" spans="1:3" ht="15.75" customHeight="1" x14ac:dyDescent="0.25">
      <c r="A240"/>
      <c r="B240"/>
      <c r="C240"/>
    </row>
    <row r="241" spans="1:3" ht="15.75" customHeight="1" x14ac:dyDescent="0.25">
      <c r="A241"/>
      <c r="B241"/>
      <c r="C241"/>
    </row>
    <row r="242" spans="1:3" ht="15.75" customHeight="1" x14ac:dyDescent="0.25">
      <c r="A242"/>
      <c r="B242"/>
      <c r="C242"/>
    </row>
    <row r="243" spans="1:3" ht="15.75" customHeight="1" x14ac:dyDescent="0.25">
      <c r="A243"/>
      <c r="B243"/>
      <c r="C243"/>
    </row>
    <row r="244" spans="1:3" ht="15.75" customHeight="1" x14ac:dyDescent="0.25">
      <c r="A244"/>
      <c r="B244"/>
      <c r="C244"/>
    </row>
    <row r="245" spans="1:3" ht="15.75" customHeight="1" x14ac:dyDescent="0.25">
      <c r="A245"/>
      <c r="B245"/>
      <c r="C245"/>
    </row>
    <row r="246" spans="1:3" ht="15.75" customHeight="1" x14ac:dyDescent="0.25">
      <c r="A246"/>
      <c r="B246"/>
      <c r="C246"/>
    </row>
    <row r="247" spans="1:3" ht="15.75" customHeight="1" x14ac:dyDescent="0.25">
      <c r="A247"/>
      <c r="B247"/>
      <c r="C247"/>
    </row>
    <row r="248" spans="1:3" ht="15.75" customHeight="1" x14ac:dyDescent="0.25">
      <c r="A248"/>
      <c r="B248"/>
      <c r="C248"/>
    </row>
    <row r="249" spans="1:3" ht="15.75" customHeight="1" x14ac:dyDescent="0.25">
      <c r="A249"/>
      <c r="B249"/>
      <c r="C249"/>
    </row>
    <row r="250" spans="1:3" ht="15.75" customHeight="1" x14ac:dyDescent="0.25">
      <c r="A250"/>
      <c r="B250"/>
      <c r="C250"/>
    </row>
    <row r="251" spans="1:3" ht="15.75" customHeight="1" x14ac:dyDescent="0.25">
      <c r="A251"/>
      <c r="B251"/>
      <c r="C251"/>
    </row>
    <row r="252" spans="1:3" ht="15.75" customHeight="1" x14ac:dyDescent="0.25">
      <c r="A252"/>
      <c r="B252"/>
      <c r="C252"/>
    </row>
    <row r="253" spans="1:3" ht="15.75" customHeight="1" x14ac:dyDescent="0.25">
      <c r="A253"/>
      <c r="B253"/>
      <c r="C253"/>
    </row>
    <row r="254" spans="1:3" ht="15.75" customHeight="1" x14ac:dyDescent="0.25">
      <c r="A254"/>
      <c r="B254"/>
      <c r="C254"/>
    </row>
    <row r="255" spans="1:3" ht="15.75" customHeight="1" x14ac:dyDescent="0.25">
      <c r="A255"/>
      <c r="B255"/>
      <c r="C255"/>
    </row>
    <row r="256" spans="1:3" ht="15.75" customHeight="1" x14ac:dyDescent="0.25">
      <c r="A256"/>
      <c r="B256"/>
      <c r="C256"/>
    </row>
    <row r="257" spans="1:3" ht="15.75" customHeight="1" x14ac:dyDescent="0.25">
      <c r="A257"/>
      <c r="B257"/>
      <c r="C257"/>
    </row>
    <row r="258" spans="1:3" ht="15.75" customHeight="1" x14ac:dyDescent="0.25">
      <c r="A258"/>
      <c r="B258"/>
      <c r="C258"/>
    </row>
    <row r="259" spans="1:3" ht="15.75" customHeight="1" x14ac:dyDescent="0.25">
      <c r="A259"/>
      <c r="B259"/>
      <c r="C259"/>
    </row>
    <row r="260" spans="1:3" ht="15.75" customHeight="1" x14ac:dyDescent="0.25">
      <c r="A260"/>
      <c r="B260"/>
      <c r="C260"/>
    </row>
    <row r="261" spans="1:3" ht="15.75" customHeight="1" x14ac:dyDescent="0.25">
      <c r="A261"/>
      <c r="B261"/>
      <c r="C261"/>
    </row>
    <row r="262" spans="1:3" ht="15.75" customHeight="1" x14ac:dyDescent="0.25">
      <c r="A262"/>
      <c r="B262"/>
      <c r="C262"/>
    </row>
    <row r="263" spans="1:3" ht="15.75" customHeight="1" x14ac:dyDescent="0.25">
      <c r="A263"/>
      <c r="B263"/>
      <c r="C263"/>
    </row>
    <row r="264" spans="1:3" ht="15.75" customHeight="1" x14ac:dyDescent="0.25">
      <c r="A264"/>
      <c r="B264"/>
      <c r="C264"/>
    </row>
    <row r="265" spans="1:3" ht="15.75" customHeight="1" x14ac:dyDescent="0.25">
      <c r="A265"/>
      <c r="B265"/>
      <c r="C265"/>
    </row>
    <row r="266" spans="1:3" ht="15.75" customHeight="1" x14ac:dyDescent="0.25">
      <c r="A266"/>
      <c r="B266"/>
      <c r="C266"/>
    </row>
    <row r="267" spans="1:3" ht="15.75" customHeight="1" x14ac:dyDescent="0.25">
      <c r="A267"/>
      <c r="B267"/>
      <c r="C267"/>
    </row>
    <row r="268" spans="1:3" ht="15.75" customHeight="1" x14ac:dyDescent="0.25">
      <c r="A268"/>
      <c r="B268"/>
      <c r="C268"/>
    </row>
    <row r="269" spans="1:3" ht="15.75" customHeight="1" x14ac:dyDescent="0.25">
      <c r="A269"/>
      <c r="B269"/>
      <c r="C269"/>
    </row>
    <row r="270" spans="1:3" ht="15.75" customHeight="1" x14ac:dyDescent="0.25">
      <c r="A270"/>
      <c r="B270"/>
      <c r="C270"/>
    </row>
    <row r="271" spans="1:3" ht="15.75" customHeight="1" x14ac:dyDescent="0.25">
      <c r="A271"/>
      <c r="B271"/>
      <c r="C271"/>
    </row>
    <row r="272" spans="1:3" ht="15.75" customHeight="1" x14ac:dyDescent="0.25">
      <c r="A272"/>
      <c r="B272"/>
      <c r="C272"/>
    </row>
    <row r="273" spans="1:3" ht="15.75" customHeight="1" x14ac:dyDescent="0.25">
      <c r="A273"/>
      <c r="B273"/>
      <c r="C273"/>
    </row>
    <row r="274" spans="1:3" ht="15.75" customHeight="1" x14ac:dyDescent="0.25">
      <c r="A274"/>
      <c r="B274"/>
      <c r="C274"/>
    </row>
    <row r="275" spans="1:3" ht="15.75" customHeight="1" x14ac:dyDescent="0.25">
      <c r="A275"/>
      <c r="B275"/>
      <c r="C275"/>
    </row>
    <row r="276" spans="1:3" ht="15.75" customHeight="1" x14ac:dyDescent="0.25">
      <c r="A276"/>
      <c r="B276"/>
      <c r="C276"/>
    </row>
    <row r="277" spans="1:3" ht="15.75" customHeight="1" x14ac:dyDescent="0.25">
      <c r="A277"/>
      <c r="B277"/>
      <c r="C277"/>
    </row>
    <row r="278" spans="1:3" ht="15.75" customHeight="1" x14ac:dyDescent="0.25">
      <c r="A278"/>
      <c r="B278"/>
      <c r="C278"/>
    </row>
    <row r="279" spans="1:3" ht="15.75" customHeight="1" x14ac:dyDescent="0.25">
      <c r="A279"/>
      <c r="B279"/>
      <c r="C279"/>
    </row>
    <row r="280" spans="1:3" ht="15.75" customHeight="1" x14ac:dyDescent="0.25">
      <c r="A280"/>
      <c r="B280"/>
      <c r="C280"/>
    </row>
    <row r="281" spans="1:3" ht="15.75" customHeight="1" x14ac:dyDescent="0.25">
      <c r="A281"/>
      <c r="B281"/>
      <c r="C281"/>
    </row>
    <row r="282" spans="1:3" ht="15.75" customHeight="1" x14ac:dyDescent="0.25">
      <c r="A282"/>
      <c r="B282"/>
      <c r="C282"/>
    </row>
    <row r="283" spans="1:3" ht="15.75" customHeight="1" x14ac:dyDescent="0.25">
      <c r="A283"/>
      <c r="B283"/>
      <c r="C283"/>
    </row>
    <row r="284" spans="1:3" ht="15.75" customHeight="1" x14ac:dyDescent="0.25">
      <c r="A284"/>
      <c r="B284"/>
      <c r="C284"/>
    </row>
    <row r="285" spans="1:3" ht="15.75" customHeight="1" x14ac:dyDescent="0.25">
      <c r="A285"/>
      <c r="B285"/>
      <c r="C285"/>
    </row>
    <row r="286" spans="1:3" ht="15.75" customHeight="1" x14ac:dyDescent="0.25">
      <c r="A286"/>
      <c r="B286"/>
      <c r="C286"/>
    </row>
    <row r="287" spans="1:3" ht="15.75" customHeight="1" x14ac:dyDescent="0.25">
      <c r="A287"/>
      <c r="B287"/>
      <c r="C287"/>
    </row>
    <row r="288" spans="1:3" ht="15.75" customHeight="1" x14ac:dyDescent="0.25">
      <c r="A288"/>
      <c r="B288"/>
      <c r="C288"/>
    </row>
    <row r="289" spans="1:3" ht="15.75" customHeight="1" x14ac:dyDescent="0.25">
      <c r="A289"/>
      <c r="B289"/>
      <c r="C289"/>
    </row>
    <row r="290" spans="1:3" ht="15.75" customHeight="1" x14ac:dyDescent="0.25">
      <c r="A290"/>
      <c r="B290"/>
      <c r="C290"/>
    </row>
    <row r="291" spans="1:3" ht="15.75" customHeight="1" x14ac:dyDescent="0.25">
      <c r="A291"/>
      <c r="B291"/>
      <c r="C291"/>
    </row>
    <row r="292" spans="1:3" ht="15.75" customHeight="1" x14ac:dyDescent="0.25">
      <c r="A292"/>
      <c r="B292"/>
      <c r="C292"/>
    </row>
    <row r="293" spans="1:3" ht="15.75" customHeight="1" x14ac:dyDescent="0.25">
      <c r="A293"/>
      <c r="B293"/>
      <c r="C293"/>
    </row>
    <row r="294" spans="1:3" ht="15.75" customHeight="1" x14ac:dyDescent="0.25">
      <c r="A294"/>
      <c r="B294"/>
      <c r="C294"/>
    </row>
    <row r="295" spans="1:3" ht="15.75" customHeight="1" x14ac:dyDescent="0.25">
      <c r="A295"/>
      <c r="B295"/>
      <c r="C295"/>
    </row>
    <row r="296" spans="1:3" ht="15.75" customHeight="1" x14ac:dyDescent="0.25">
      <c r="A296"/>
      <c r="B296"/>
      <c r="C296"/>
    </row>
    <row r="297" spans="1:3" ht="15.75" customHeight="1" x14ac:dyDescent="0.25">
      <c r="A297"/>
      <c r="B297"/>
      <c r="C297"/>
    </row>
    <row r="298" spans="1:3" ht="15.75" customHeight="1" x14ac:dyDescent="0.25">
      <c r="A298"/>
      <c r="B298"/>
      <c r="C298"/>
    </row>
    <row r="299" spans="1:3" ht="15.75" customHeight="1" x14ac:dyDescent="0.25">
      <c r="A299"/>
      <c r="B299"/>
      <c r="C299"/>
    </row>
    <row r="300" spans="1:3" ht="15.75" customHeight="1" x14ac:dyDescent="0.25">
      <c r="A300"/>
      <c r="B300"/>
      <c r="C300"/>
    </row>
    <row r="301" spans="1:3" ht="15.75" customHeight="1" x14ac:dyDescent="0.25">
      <c r="A301"/>
      <c r="B301"/>
      <c r="C301"/>
    </row>
    <row r="302" spans="1:3" ht="15.75" customHeight="1" x14ac:dyDescent="0.25">
      <c r="A302"/>
      <c r="B302"/>
      <c r="C302"/>
    </row>
    <row r="303" spans="1:3" ht="15.75" customHeight="1" x14ac:dyDescent="0.25">
      <c r="A303"/>
      <c r="B303"/>
      <c r="C303"/>
    </row>
    <row r="304" spans="1:3" ht="15.75" customHeight="1" x14ac:dyDescent="0.25">
      <c r="A304"/>
      <c r="B304"/>
      <c r="C304"/>
    </row>
    <row r="305" spans="1:3" ht="15.75" customHeight="1" x14ac:dyDescent="0.25">
      <c r="A305"/>
      <c r="B305"/>
      <c r="C305"/>
    </row>
    <row r="306" spans="1:3" ht="15.75" customHeight="1" x14ac:dyDescent="0.25">
      <c r="A306"/>
      <c r="B306"/>
      <c r="C306"/>
    </row>
    <row r="307" spans="1:3" ht="15.75" customHeight="1" x14ac:dyDescent="0.25">
      <c r="A307"/>
      <c r="B307"/>
      <c r="C307"/>
    </row>
    <row r="308" spans="1:3" ht="15.75" customHeight="1" x14ac:dyDescent="0.25">
      <c r="A308"/>
      <c r="B308"/>
      <c r="C308"/>
    </row>
    <row r="309" spans="1:3" ht="15.75" customHeight="1" x14ac:dyDescent="0.25">
      <c r="A309"/>
      <c r="B309"/>
      <c r="C309"/>
    </row>
    <row r="310" spans="1:3" ht="15.75" customHeight="1" x14ac:dyDescent="0.25">
      <c r="A310"/>
      <c r="B310"/>
      <c r="C310"/>
    </row>
    <row r="311" spans="1:3" ht="15.75" customHeight="1" x14ac:dyDescent="0.25">
      <c r="A311"/>
      <c r="B311"/>
      <c r="C311"/>
    </row>
    <row r="312" spans="1:3" ht="15.75" customHeight="1" x14ac:dyDescent="0.25">
      <c r="A312"/>
      <c r="B312"/>
      <c r="C312"/>
    </row>
    <row r="313" spans="1:3" ht="15.75" customHeight="1" x14ac:dyDescent="0.25">
      <c r="A313"/>
      <c r="B313"/>
      <c r="C313"/>
    </row>
    <row r="314" spans="1:3" ht="15.75" customHeight="1" x14ac:dyDescent="0.25">
      <c r="A314"/>
      <c r="B314"/>
      <c r="C314"/>
    </row>
    <row r="315" spans="1:3" ht="15.75" customHeight="1" x14ac:dyDescent="0.25">
      <c r="A315"/>
      <c r="B315"/>
      <c r="C315"/>
    </row>
    <row r="316" spans="1:3" ht="15.75" customHeight="1" x14ac:dyDescent="0.25">
      <c r="A316"/>
      <c r="B316"/>
      <c r="C316"/>
    </row>
    <row r="317" spans="1:3" ht="15.75" customHeight="1" x14ac:dyDescent="0.25">
      <c r="A317"/>
      <c r="B317"/>
      <c r="C317"/>
    </row>
    <row r="318" spans="1:3" ht="15.75" customHeight="1" x14ac:dyDescent="0.25">
      <c r="A318"/>
      <c r="B318"/>
      <c r="C318"/>
    </row>
    <row r="319" spans="1:3" ht="15.75" customHeight="1" x14ac:dyDescent="0.25">
      <c r="A319"/>
      <c r="B319"/>
      <c r="C319"/>
    </row>
    <row r="320" spans="1:3" ht="15.75" customHeight="1" x14ac:dyDescent="0.25">
      <c r="A320"/>
      <c r="B320"/>
      <c r="C320"/>
    </row>
    <row r="321" spans="1:3" ht="15.75" customHeight="1" x14ac:dyDescent="0.25">
      <c r="A321"/>
      <c r="B321"/>
      <c r="C321"/>
    </row>
    <row r="322" spans="1:3" ht="15.75" customHeight="1" x14ac:dyDescent="0.25">
      <c r="A322"/>
      <c r="B322"/>
      <c r="C322"/>
    </row>
    <row r="323" spans="1:3" ht="15.75" customHeight="1" x14ac:dyDescent="0.25">
      <c r="A323"/>
      <c r="B323"/>
      <c r="C323"/>
    </row>
    <row r="324" spans="1:3" ht="15.75" customHeight="1" x14ac:dyDescent="0.25">
      <c r="A324"/>
      <c r="B324"/>
      <c r="C324"/>
    </row>
    <row r="325" spans="1:3" ht="15.75" customHeight="1" x14ac:dyDescent="0.25">
      <c r="A325"/>
      <c r="B325"/>
      <c r="C325"/>
    </row>
    <row r="326" spans="1:3" ht="15.75" customHeight="1" x14ac:dyDescent="0.25">
      <c r="A326"/>
      <c r="B326"/>
      <c r="C326"/>
    </row>
    <row r="327" spans="1:3" ht="15.75" customHeight="1" x14ac:dyDescent="0.25">
      <c r="A327"/>
      <c r="B327"/>
      <c r="C327"/>
    </row>
    <row r="328" spans="1:3" ht="15.75" customHeight="1" x14ac:dyDescent="0.25">
      <c r="A328"/>
      <c r="B328"/>
      <c r="C328"/>
    </row>
    <row r="329" spans="1:3" ht="15.75" customHeight="1" x14ac:dyDescent="0.25">
      <c r="A329"/>
      <c r="B329"/>
      <c r="C329"/>
    </row>
    <row r="330" spans="1:3" ht="15.75" customHeight="1" x14ac:dyDescent="0.25">
      <c r="A330"/>
      <c r="B330"/>
      <c r="C330"/>
    </row>
    <row r="331" spans="1:3" ht="15.75" customHeight="1" x14ac:dyDescent="0.25">
      <c r="A331"/>
      <c r="B331"/>
      <c r="C331"/>
    </row>
    <row r="332" spans="1:3" ht="15.75" customHeight="1" x14ac:dyDescent="0.25">
      <c r="A332"/>
      <c r="B332"/>
      <c r="C332"/>
    </row>
    <row r="333" spans="1:3" ht="15.75" customHeight="1" x14ac:dyDescent="0.25">
      <c r="A333"/>
      <c r="B333"/>
      <c r="C333"/>
    </row>
    <row r="334" spans="1:3" ht="15.75" customHeight="1" x14ac:dyDescent="0.25">
      <c r="A334"/>
      <c r="B334"/>
      <c r="C334"/>
    </row>
    <row r="335" spans="1:3" ht="15.75" customHeight="1" x14ac:dyDescent="0.25">
      <c r="A335"/>
      <c r="B335"/>
      <c r="C335"/>
    </row>
    <row r="336" spans="1:3" ht="15.75" customHeight="1" x14ac:dyDescent="0.25">
      <c r="A336"/>
      <c r="B336"/>
      <c r="C336"/>
    </row>
    <row r="337" spans="1:3" ht="15.75" customHeight="1" x14ac:dyDescent="0.25">
      <c r="A337"/>
      <c r="B337"/>
      <c r="C337"/>
    </row>
    <row r="338" spans="1:3" ht="15.75" customHeight="1" x14ac:dyDescent="0.25">
      <c r="A338"/>
      <c r="B338"/>
      <c r="C338"/>
    </row>
    <row r="339" spans="1:3" ht="15.75" customHeight="1" x14ac:dyDescent="0.25">
      <c r="A339"/>
      <c r="B339"/>
      <c r="C339"/>
    </row>
    <row r="340" spans="1:3" ht="15.75" customHeight="1" x14ac:dyDescent="0.25">
      <c r="A340"/>
      <c r="B340"/>
      <c r="C340"/>
    </row>
    <row r="341" spans="1:3" ht="15.75" customHeight="1" x14ac:dyDescent="0.25">
      <c r="A341"/>
      <c r="B341"/>
      <c r="C341"/>
    </row>
    <row r="342" spans="1:3" ht="15.75" customHeight="1" x14ac:dyDescent="0.25">
      <c r="A342"/>
      <c r="B342"/>
      <c r="C342"/>
    </row>
    <row r="343" spans="1:3" ht="15.75" customHeight="1" x14ac:dyDescent="0.25">
      <c r="A343"/>
      <c r="B343"/>
      <c r="C343"/>
    </row>
    <row r="344" spans="1:3" ht="15.75" customHeight="1" x14ac:dyDescent="0.25">
      <c r="A344"/>
      <c r="B344"/>
      <c r="C344"/>
    </row>
    <row r="345" spans="1:3" ht="15.75" customHeight="1" x14ac:dyDescent="0.25">
      <c r="A345"/>
      <c r="B345"/>
      <c r="C345"/>
    </row>
    <row r="346" spans="1:3" ht="15.75" customHeight="1" x14ac:dyDescent="0.25">
      <c r="A346"/>
      <c r="B346"/>
      <c r="C346"/>
    </row>
    <row r="347" spans="1:3" ht="15.75" customHeight="1" x14ac:dyDescent="0.25">
      <c r="A347"/>
      <c r="B347"/>
      <c r="C347"/>
    </row>
    <row r="348" spans="1:3" ht="15.75" customHeight="1" x14ac:dyDescent="0.25">
      <c r="A348"/>
      <c r="B348"/>
      <c r="C348"/>
    </row>
    <row r="349" spans="1:3" ht="15.75" customHeight="1" x14ac:dyDescent="0.25">
      <c r="A349"/>
      <c r="B349"/>
      <c r="C349"/>
    </row>
    <row r="350" spans="1:3" ht="15.75" customHeight="1" x14ac:dyDescent="0.25">
      <c r="A350"/>
      <c r="B350"/>
      <c r="C350"/>
    </row>
    <row r="351" spans="1:3" ht="15.75" customHeight="1" x14ac:dyDescent="0.25">
      <c r="A351"/>
      <c r="B351"/>
      <c r="C351"/>
    </row>
    <row r="352" spans="1:3" ht="15.75" customHeight="1" x14ac:dyDescent="0.25">
      <c r="A352"/>
      <c r="B352"/>
      <c r="C352"/>
    </row>
    <row r="353" spans="1:3" ht="15.75" customHeight="1" x14ac:dyDescent="0.25">
      <c r="A353"/>
      <c r="B353"/>
      <c r="C353"/>
    </row>
    <row r="354" spans="1:3" ht="15.75" customHeight="1" x14ac:dyDescent="0.25">
      <c r="A354"/>
      <c r="B354"/>
      <c r="C354"/>
    </row>
    <row r="355" spans="1:3" ht="15.75" customHeight="1" x14ac:dyDescent="0.25">
      <c r="A355"/>
      <c r="B355"/>
      <c r="C355"/>
    </row>
    <row r="356" spans="1:3" ht="15.75" customHeight="1" x14ac:dyDescent="0.25">
      <c r="A356"/>
      <c r="B356"/>
      <c r="C356"/>
    </row>
    <row r="357" spans="1:3" ht="15.75" customHeight="1" x14ac:dyDescent="0.25">
      <c r="A357"/>
      <c r="B357"/>
      <c r="C357"/>
    </row>
    <row r="358" spans="1:3" ht="15.75" customHeight="1" x14ac:dyDescent="0.25">
      <c r="A358"/>
      <c r="B358"/>
      <c r="C358"/>
    </row>
    <row r="359" spans="1:3" ht="15.75" customHeight="1" x14ac:dyDescent="0.25">
      <c r="A359"/>
      <c r="B359"/>
      <c r="C359"/>
    </row>
    <row r="360" spans="1:3" ht="15.75" customHeight="1" x14ac:dyDescent="0.25">
      <c r="A360"/>
      <c r="B360"/>
      <c r="C360"/>
    </row>
    <row r="361" spans="1:3" ht="15.75" customHeight="1" x14ac:dyDescent="0.25">
      <c r="A361"/>
      <c r="B361"/>
      <c r="C361"/>
    </row>
    <row r="362" spans="1:3" ht="15.75" customHeight="1" x14ac:dyDescent="0.25">
      <c r="A362"/>
      <c r="B362"/>
      <c r="C362"/>
    </row>
    <row r="363" spans="1:3" ht="15.75" customHeight="1" x14ac:dyDescent="0.25">
      <c r="A363"/>
      <c r="B363"/>
      <c r="C363"/>
    </row>
    <row r="364" spans="1:3" ht="15.75" customHeight="1" x14ac:dyDescent="0.25">
      <c r="A364"/>
      <c r="B364"/>
      <c r="C364"/>
    </row>
    <row r="365" spans="1:3" ht="15.75" customHeight="1" x14ac:dyDescent="0.25">
      <c r="A365"/>
      <c r="B365"/>
      <c r="C365"/>
    </row>
    <row r="366" spans="1:3" ht="15.75" customHeight="1" x14ac:dyDescent="0.25">
      <c r="A366"/>
      <c r="B366"/>
      <c r="C366"/>
    </row>
    <row r="367" spans="1:3" ht="15.75" customHeight="1" x14ac:dyDescent="0.25">
      <c r="A367"/>
      <c r="B367"/>
      <c r="C367"/>
    </row>
    <row r="368" spans="1:3" ht="15.75" customHeight="1" x14ac:dyDescent="0.25">
      <c r="A368"/>
      <c r="B368"/>
      <c r="C368"/>
    </row>
    <row r="369" spans="1:3" ht="15.75" customHeight="1" x14ac:dyDescent="0.25">
      <c r="A369"/>
      <c r="B369"/>
      <c r="C369"/>
    </row>
    <row r="370" spans="1:3" ht="15.75" customHeight="1" x14ac:dyDescent="0.25">
      <c r="A370"/>
      <c r="B370"/>
      <c r="C370"/>
    </row>
    <row r="371" spans="1:3" ht="15.75" customHeight="1" x14ac:dyDescent="0.25">
      <c r="A371"/>
      <c r="B371"/>
      <c r="C371"/>
    </row>
    <row r="372" spans="1:3" ht="15.75" customHeight="1" x14ac:dyDescent="0.25">
      <c r="A372"/>
      <c r="B372"/>
      <c r="C372"/>
    </row>
    <row r="373" spans="1:3" ht="15.75" customHeight="1" x14ac:dyDescent="0.25">
      <c r="A373"/>
      <c r="B373"/>
      <c r="C373"/>
    </row>
    <row r="374" spans="1:3" ht="15.75" customHeight="1" x14ac:dyDescent="0.25">
      <c r="A374"/>
      <c r="B374"/>
      <c r="C374"/>
    </row>
    <row r="375" spans="1:3" ht="15.75" customHeight="1" x14ac:dyDescent="0.25">
      <c r="A375"/>
      <c r="B375"/>
      <c r="C375"/>
    </row>
    <row r="376" spans="1:3" ht="15.75" customHeight="1" x14ac:dyDescent="0.25">
      <c r="A376"/>
      <c r="B376"/>
      <c r="C376"/>
    </row>
    <row r="377" spans="1:3" ht="15.75" customHeight="1" x14ac:dyDescent="0.25">
      <c r="A377"/>
      <c r="B377"/>
      <c r="C377"/>
    </row>
    <row r="378" spans="1:3" ht="15.75" customHeight="1" x14ac:dyDescent="0.25">
      <c r="A378"/>
      <c r="B378"/>
      <c r="C378"/>
    </row>
    <row r="379" spans="1:3" ht="15.75" customHeight="1" x14ac:dyDescent="0.25">
      <c r="A379"/>
      <c r="B379"/>
      <c r="C379"/>
    </row>
    <row r="380" spans="1:3" ht="15.75" customHeight="1" x14ac:dyDescent="0.25">
      <c r="A380"/>
      <c r="B380"/>
      <c r="C380"/>
    </row>
    <row r="381" spans="1:3" ht="15.75" customHeight="1" x14ac:dyDescent="0.25">
      <c r="A381"/>
      <c r="B381"/>
      <c r="C381"/>
    </row>
    <row r="382" spans="1:3" ht="15.75" customHeight="1" x14ac:dyDescent="0.25">
      <c r="A382"/>
      <c r="B382"/>
      <c r="C382"/>
    </row>
    <row r="383" spans="1:3" ht="15.75" customHeight="1" x14ac:dyDescent="0.25">
      <c r="A383"/>
      <c r="B383"/>
      <c r="C383"/>
    </row>
    <row r="384" spans="1:3" ht="15.75" customHeight="1" x14ac:dyDescent="0.25">
      <c r="A384"/>
      <c r="B384"/>
      <c r="C384"/>
    </row>
    <row r="385" spans="1:3" ht="15.75" customHeight="1" x14ac:dyDescent="0.25">
      <c r="A385"/>
      <c r="B385"/>
      <c r="C385"/>
    </row>
    <row r="386" spans="1:3" ht="15.75" customHeight="1" x14ac:dyDescent="0.25">
      <c r="A386"/>
      <c r="B386"/>
      <c r="C386"/>
    </row>
    <row r="387" spans="1:3" ht="15.75" customHeight="1" x14ac:dyDescent="0.25">
      <c r="A387"/>
      <c r="B387"/>
      <c r="C387"/>
    </row>
    <row r="388" spans="1:3" ht="15.75" customHeight="1" x14ac:dyDescent="0.25">
      <c r="A388"/>
      <c r="B388"/>
      <c r="C388"/>
    </row>
    <row r="389" spans="1:3" ht="15.75" customHeight="1" x14ac:dyDescent="0.25">
      <c r="A389"/>
      <c r="B389"/>
      <c r="C389"/>
    </row>
    <row r="390" spans="1:3" ht="15.75" customHeight="1" x14ac:dyDescent="0.25">
      <c r="A390"/>
      <c r="B390"/>
      <c r="C390"/>
    </row>
    <row r="391" spans="1:3" ht="15.75" customHeight="1" x14ac:dyDescent="0.25">
      <c r="A391"/>
      <c r="B391"/>
      <c r="C391"/>
    </row>
    <row r="392" spans="1:3" ht="15.75" customHeight="1" x14ac:dyDescent="0.25">
      <c r="A392"/>
      <c r="B392"/>
      <c r="C392"/>
    </row>
    <row r="393" spans="1:3" ht="15.75" customHeight="1" x14ac:dyDescent="0.25">
      <c r="A393"/>
      <c r="B393"/>
      <c r="C393"/>
    </row>
    <row r="394" spans="1:3" ht="15.75" customHeight="1" x14ac:dyDescent="0.25">
      <c r="A394"/>
      <c r="B394"/>
      <c r="C394"/>
    </row>
    <row r="395" spans="1:3" ht="15.75" customHeight="1" x14ac:dyDescent="0.25">
      <c r="A395"/>
      <c r="B395"/>
      <c r="C395"/>
    </row>
    <row r="396" spans="1:3" ht="15.75" customHeight="1" x14ac:dyDescent="0.25">
      <c r="A396"/>
      <c r="B396"/>
      <c r="C396"/>
    </row>
    <row r="397" spans="1:3" ht="15.75" customHeight="1" x14ac:dyDescent="0.25">
      <c r="A397"/>
      <c r="B397"/>
      <c r="C397"/>
    </row>
    <row r="398" spans="1:3" ht="15.75" customHeight="1" x14ac:dyDescent="0.25">
      <c r="A398"/>
      <c r="B398"/>
      <c r="C398"/>
    </row>
    <row r="399" spans="1:3" ht="15.75" customHeight="1" x14ac:dyDescent="0.25">
      <c r="A399"/>
      <c r="B399"/>
      <c r="C399"/>
    </row>
    <row r="400" spans="1:3" ht="15.75" customHeight="1" x14ac:dyDescent="0.25">
      <c r="A400"/>
      <c r="B400"/>
      <c r="C400"/>
    </row>
    <row r="401" spans="1:3" ht="15.75" customHeight="1" x14ac:dyDescent="0.25">
      <c r="A401"/>
      <c r="B401"/>
      <c r="C401"/>
    </row>
    <row r="402" spans="1:3" ht="15.75" customHeight="1" x14ac:dyDescent="0.25">
      <c r="A402"/>
      <c r="B402"/>
      <c r="C402"/>
    </row>
    <row r="403" spans="1:3" ht="15.75" customHeight="1" x14ac:dyDescent="0.25">
      <c r="A403"/>
      <c r="B403"/>
      <c r="C403"/>
    </row>
    <row r="404" spans="1:3" ht="15.75" customHeight="1" x14ac:dyDescent="0.25">
      <c r="A404"/>
      <c r="B404"/>
      <c r="C404"/>
    </row>
    <row r="405" spans="1:3" ht="15.75" customHeight="1" x14ac:dyDescent="0.25">
      <c r="A405"/>
      <c r="B405"/>
      <c r="C405"/>
    </row>
    <row r="406" spans="1:3" ht="15.75" customHeight="1" x14ac:dyDescent="0.25">
      <c r="A406"/>
      <c r="B406"/>
      <c r="C406"/>
    </row>
    <row r="407" spans="1:3" ht="15.75" customHeight="1" x14ac:dyDescent="0.25">
      <c r="A407"/>
      <c r="B407"/>
      <c r="C407"/>
    </row>
    <row r="408" spans="1:3" ht="15.75" customHeight="1" x14ac:dyDescent="0.25">
      <c r="A408"/>
      <c r="B408"/>
      <c r="C408"/>
    </row>
    <row r="409" spans="1:3" ht="15.75" customHeight="1" x14ac:dyDescent="0.25">
      <c r="A409"/>
      <c r="B409"/>
      <c r="C409"/>
    </row>
    <row r="410" spans="1:3" ht="15.75" customHeight="1" x14ac:dyDescent="0.25">
      <c r="A410"/>
      <c r="B410"/>
      <c r="C410"/>
    </row>
    <row r="411" spans="1:3" ht="15.75" customHeight="1" x14ac:dyDescent="0.25">
      <c r="A411"/>
      <c r="B411"/>
      <c r="C411"/>
    </row>
    <row r="412" spans="1:3" ht="15.75" customHeight="1" x14ac:dyDescent="0.25">
      <c r="A412"/>
      <c r="B412"/>
      <c r="C412"/>
    </row>
    <row r="413" spans="1:3" ht="15.75" customHeight="1" x14ac:dyDescent="0.25">
      <c r="A413"/>
      <c r="B413"/>
      <c r="C413"/>
    </row>
    <row r="414" spans="1:3" ht="15.75" customHeight="1" x14ac:dyDescent="0.25">
      <c r="A414"/>
      <c r="B414"/>
      <c r="C414"/>
    </row>
    <row r="415" spans="1:3" ht="15.75" customHeight="1" x14ac:dyDescent="0.25">
      <c r="A415"/>
      <c r="B415"/>
      <c r="C415"/>
    </row>
    <row r="416" spans="1:3" ht="15.75" customHeight="1" x14ac:dyDescent="0.25">
      <c r="A416"/>
      <c r="B416"/>
      <c r="C416"/>
    </row>
    <row r="417" spans="1:3" ht="15.75" customHeight="1" x14ac:dyDescent="0.25">
      <c r="A417"/>
      <c r="B417"/>
      <c r="C417"/>
    </row>
    <row r="418" spans="1:3" ht="15.75" customHeight="1" x14ac:dyDescent="0.25">
      <c r="A418"/>
      <c r="B418"/>
      <c r="C418"/>
    </row>
    <row r="419" spans="1:3" ht="15.75" customHeight="1" x14ac:dyDescent="0.25">
      <c r="A419"/>
      <c r="B419"/>
      <c r="C419"/>
    </row>
    <row r="420" spans="1:3" ht="15.75" customHeight="1" x14ac:dyDescent="0.25">
      <c r="A420"/>
      <c r="B420"/>
      <c r="C420"/>
    </row>
    <row r="421" spans="1:3" ht="15.75" customHeight="1" x14ac:dyDescent="0.25">
      <c r="A421"/>
      <c r="B421"/>
      <c r="C421"/>
    </row>
    <row r="422" spans="1:3" ht="15.75" customHeight="1" x14ac:dyDescent="0.25">
      <c r="A422"/>
      <c r="B422"/>
      <c r="C422"/>
    </row>
    <row r="423" spans="1:3" ht="15.75" customHeight="1" x14ac:dyDescent="0.25">
      <c r="A423"/>
      <c r="B423"/>
      <c r="C423"/>
    </row>
    <row r="424" spans="1:3" ht="15.75" customHeight="1" x14ac:dyDescent="0.25">
      <c r="A424"/>
      <c r="B424"/>
      <c r="C424"/>
    </row>
    <row r="425" spans="1:3" ht="15.75" customHeight="1" x14ac:dyDescent="0.25">
      <c r="A425"/>
      <c r="B425"/>
      <c r="C425"/>
    </row>
    <row r="426" spans="1:3" ht="15.75" customHeight="1" x14ac:dyDescent="0.25">
      <c r="A426"/>
      <c r="B426"/>
      <c r="C426"/>
    </row>
    <row r="427" spans="1:3" ht="15.75" customHeight="1" x14ac:dyDescent="0.25">
      <c r="A427"/>
      <c r="B427"/>
      <c r="C427"/>
    </row>
    <row r="428" spans="1:3" ht="15.75" customHeight="1" x14ac:dyDescent="0.25">
      <c r="A428"/>
      <c r="B428"/>
      <c r="C428"/>
    </row>
    <row r="429" spans="1:3" ht="15.75" customHeight="1" x14ac:dyDescent="0.25">
      <c r="A429"/>
      <c r="B429"/>
      <c r="C429"/>
    </row>
    <row r="430" spans="1:3" ht="15.75" customHeight="1" x14ac:dyDescent="0.25">
      <c r="A430"/>
      <c r="B430"/>
      <c r="C430"/>
    </row>
    <row r="431" spans="1:3" ht="15.75" customHeight="1" x14ac:dyDescent="0.25">
      <c r="A431"/>
      <c r="B431"/>
      <c r="C431"/>
    </row>
    <row r="432" spans="1:3" ht="15.75" customHeight="1" x14ac:dyDescent="0.25">
      <c r="A432"/>
      <c r="B432"/>
      <c r="C432"/>
    </row>
    <row r="433" spans="1:3" ht="15.75" customHeight="1" x14ac:dyDescent="0.25">
      <c r="A433"/>
      <c r="B433"/>
      <c r="C433"/>
    </row>
    <row r="434" spans="1:3" ht="15.75" customHeight="1" x14ac:dyDescent="0.25">
      <c r="A434"/>
      <c r="B434"/>
      <c r="C434"/>
    </row>
    <row r="435" spans="1:3" ht="15.75" customHeight="1" x14ac:dyDescent="0.25">
      <c r="A435"/>
      <c r="B435"/>
      <c r="C435"/>
    </row>
    <row r="436" spans="1:3" ht="15.75" customHeight="1" x14ac:dyDescent="0.25">
      <c r="A436"/>
      <c r="B436"/>
      <c r="C436"/>
    </row>
    <row r="437" spans="1:3" ht="15.75" customHeight="1" x14ac:dyDescent="0.25">
      <c r="A437"/>
      <c r="B437"/>
      <c r="C437"/>
    </row>
    <row r="438" spans="1:3" ht="15.75" customHeight="1" x14ac:dyDescent="0.25">
      <c r="A438"/>
      <c r="B438"/>
      <c r="C438"/>
    </row>
    <row r="439" spans="1:3" ht="15.75" customHeight="1" x14ac:dyDescent="0.25">
      <c r="A439"/>
      <c r="B439"/>
      <c r="C439"/>
    </row>
    <row r="440" spans="1:3" ht="15.75" customHeight="1" x14ac:dyDescent="0.25">
      <c r="A440"/>
      <c r="B440"/>
      <c r="C440"/>
    </row>
    <row r="441" spans="1:3" ht="15.75" customHeight="1" x14ac:dyDescent="0.25">
      <c r="A441"/>
      <c r="B441"/>
      <c r="C441"/>
    </row>
    <row r="442" spans="1:3" ht="15.75" customHeight="1" x14ac:dyDescent="0.25">
      <c r="A442"/>
      <c r="B442"/>
      <c r="C442"/>
    </row>
    <row r="443" spans="1:3" ht="15.75" customHeight="1" x14ac:dyDescent="0.25">
      <c r="A443"/>
      <c r="B443"/>
      <c r="C443"/>
    </row>
    <row r="444" spans="1:3" ht="15.75" customHeight="1" x14ac:dyDescent="0.25">
      <c r="A444"/>
      <c r="B444"/>
      <c r="C444"/>
    </row>
    <row r="445" spans="1:3" ht="15.75" customHeight="1" x14ac:dyDescent="0.25">
      <c r="A445"/>
      <c r="B445"/>
      <c r="C445"/>
    </row>
    <row r="446" spans="1:3" ht="15.75" customHeight="1" x14ac:dyDescent="0.25">
      <c r="A446"/>
      <c r="B446"/>
      <c r="C446"/>
    </row>
    <row r="447" spans="1:3" ht="15.75" customHeight="1" x14ac:dyDescent="0.25">
      <c r="A447"/>
      <c r="B447"/>
      <c r="C447"/>
    </row>
    <row r="448" spans="1:3" ht="15.75" customHeight="1" x14ac:dyDescent="0.25">
      <c r="A448"/>
      <c r="B448"/>
      <c r="C448"/>
    </row>
    <row r="449" spans="1:3" ht="15.75" customHeight="1" x14ac:dyDescent="0.25">
      <c r="A449"/>
      <c r="B449"/>
      <c r="C449"/>
    </row>
    <row r="450" spans="1:3" ht="15.75" customHeight="1" x14ac:dyDescent="0.25">
      <c r="A450"/>
      <c r="B450"/>
      <c r="C450"/>
    </row>
    <row r="451" spans="1:3" ht="15.75" customHeight="1" x14ac:dyDescent="0.25">
      <c r="A451"/>
      <c r="B451"/>
      <c r="C451"/>
    </row>
    <row r="452" spans="1:3" ht="15.75" customHeight="1" x14ac:dyDescent="0.25">
      <c r="A452"/>
      <c r="B452"/>
      <c r="C452"/>
    </row>
    <row r="453" spans="1:3" ht="15.75" customHeight="1" x14ac:dyDescent="0.25">
      <c r="A453"/>
      <c r="B453"/>
      <c r="C453"/>
    </row>
    <row r="454" spans="1:3" ht="15.75" customHeight="1" x14ac:dyDescent="0.25">
      <c r="A454"/>
      <c r="B454"/>
      <c r="C454"/>
    </row>
    <row r="455" spans="1:3" ht="15.75" customHeight="1" x14ac:dyDescent="0.25">
      <c r="A455"/>
      <c r="B455"/>
      <c r="C455"/>
    </row>
  </sheetData>
  <mergeCells count="4">
    <mergeCell ref="B4:B6"/>
    <mergeCell ref="F30:I30"/>
    <mergeCell ref="F28:I28"/>
    <mergeCell ref="F32:I33"/>
  </mergeCells>
  <phoneticPr fontId="0" type="noConversion"/>
  <hyperlinks>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40" r:id="rId9" tooltip="Teleconference Calendar"/>
    <hyperlink ref="B39" r:id="rId10" tooltip="WG11 Home Page"/>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14" location="'ARC SC'!A1" tooltip="Architecture Standing Committee Agenda" display="ARC"/>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rintOptions horizontalCentered="1"/>
  <pageMargins left="0.75" right="0.75" top="1" bottom="1" header="0.5" footer="0.5"/>
  <pageSetup scale="79" fitToHeight="2" orientation="portrait" r:id="rId12"/>
  <headerFooter alignWithMargins="0"/>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4"/>
  <sheetViews>
    <sheetView showGridLines="0" zoomScale="66" zoomScaleNormal="90" workbookViewId="0">
      <selection sqref="A1:C1048576"/>
    </sheetView>
  </sheetViews>
  <sheetFormatPr defaultRowHeight="15.75" customHeight="1" x14ac:dyDescent="0.2"/>
  <cols>
    <col min="1" max="1" width="1.42578125" style="658" customWidth="1"/>
    <col min="2" max="2" width="13.5703125" style="658" customWidth="1"/>
    <col min="3" max="3" width="1.42578125" style="658" customWidth="1"/>
    <col min="4" max="4" width="1.42578125" customWidth="1"/>
    <col min="5" max="5" width="11.28515625" style="37" customWidth="1"/>
    <col min="6" max="9" width="9.140625" style="37"/>
    <col min="10" max="10" width="24.85546875" style="37" customWidth="1"/>
    <col min="11" max="18" width="9.140625" style="37"/>
    <col min="19" max="19" width="8.42578125" style="37" customWidth="1"/>
    <col min="20" max="16384" width="9.140625" style="37"/>
  </cols>
  <sheetData>
    <row r="1" spans="1:256" ht="15.75" customHeight="1" x14ac:dyDescent="0.2">
      <c r="A1" s="1248"/>
      <c r="B1" s="671" t="s">
        <v>559</v>
      </c>
      <c r="C1" s="1249"/>
    </row>
    <row r="2" spans="1:256" ht="15.75" customHeight="1" thickBot="1" x14ac:dyDescent="0.25">
      <c r="A2" s="620"/>
      <c r="B2" s="1232"/>
      <c r="C2" s="59"/>
      <c r="E2" s="1433" t="s">
        <v>543</v>
      </c>
      <c r="F2" s="1434"/>
      <c r="G2" s="1434"/>
      <c r="H2" s="1434"/>
      <c r="I2" s="1434"/>
      <c r="J2" s="1434"/>
      <c r="K2" s="1434"/>
      <c r="L2" s="1434"/>
      <c r="M2" s="1434"/>
      <c r="N2" s="1434"/>
      <c r="O2" s="1434"/>
      <c r="P2" s="1434"/>
      <c r="Q2" s="1434"/>
      <c r="R2" s="1434"/>
      <c r="S2" s="1435"/>
      <c r="IV2" s="37" t="s">
        <v>209</v>
      </c>
    </row>
    <row r="3" spans="1:256" ht="15.75" customHeight="1" thickBot="1" x14ac:dyDescent="0.25">
      <c r="A3" s="620"/>
      <c r="B3" s="306" t="s">
        <v>106</v>
      </c>
      <c r="C3" s="59"/>
      <c r="E3" s="1436"/>
      <c r="F3" s="1437"/>
      <c r="G3" s="1437"/>
      <c r="H3" s="1437"/>
      <c r="I3" s="1437"/>
      <c r="J3" s="1437"/>
      <c r="K3" s="1437"/>
      <c r="L3" s="1437"/>
      <c r="M3" s="1437"/>
      <c r="N3" s="1437"/>
      <c r="O3" s="1437"/>
      <c r="P3" s="1437"/>
      <c r="Q3" s="1437"/>
      <c r="R3" s="1437"/>
      <c r="S3" s="1438"/>
    </row>
    <row r="4" spans="1:256" ht="15.75" customHeight="1" x14ac:dyDescent="0.2">
      <c r="A4" s="620"/>
      <c r="B4" s="1423" t="str">
        <f>Title!$B$4</f>
        <v>R3</v>
      </c>
      <c r="C4" s="59"/>
      <c r="E4" s="1439"/>
      <c r="F4" s="1440"/>
      <c r="G4" s="1440"/>
      <c r="H4" s="1440"/>
      <c r="I4" s="1440"/>
      <c r="J4" s="1440"/>
      <c r="K4" s="1440"/>
      <c r="L4" s="1440"/>
      <c r="M4" s="1440"/>
      <c r="N4" s="1440"/>
      <c r="O4" s="1440"/>
      <c r="P4" s="1440"/>
      <c r="Q4" s="1440"/>
      <c r="R4" s="1440"/>
      <c r="S4" s="1441"/>
    </row>
    <row r="5" spans="1:256" ht="21" customHeight="1" x14ac:dyDescent="0.2">
      <c r="A5" s="620"/>
      <c r="B5" s="1424"/>
      <c r="C5" s="59"/>
      <c r="E5" s="1442" t="s">
        <v>544</v>
      </c>
      <c r="F5" s="1443"/>
      <c r="G5" s="1443"/>
      <c r="H5" s="1443"/>
      <c r="I5" s="1443"/>
      <c r="J5" s="1443"/>
      <c r="K5" s="1443"/>
      <c r="L5" s="1443"/>
      <c r="M5" s="1443"/>
      <c r="N5" s="1443"/>
      <c r="O5" s="1443"/>
      <c r="P5" s="1443"/>
      <c r="Q5" s="1443"/>
      <c r="R5" s="1443"/>
      <c r="S5" s="1443"/>
    </row>
    <row r="6" spans="1:256" ht="15.75" customHeight="1" thickBot="1" x14ac:dyDescent="0.25">
      <c r="A6" s="620"/>
      <c r="B6" s="1425"/>
      <c r="C6" s="59"/>
      <c r="E6" s="1443"/>
      <c r="F6" s="1443"/>
      <c r="G6" s="1443"/>
      <c r="H6" s="1443"/>
      <c r="I6" s="1443"/>
      <c r="J6" s="1443"/>
      <c r="K6" s="1443"/>
      <c r="L6" s="1443"/>
      <c r="M6" s="1443"/>
      <c r="N6" s="1443"/>
      <c r="O6" s="1443"/>
      <c r="P6" s="1443"/>
      <c r="Q6" s="1443"/>
      <c r="R6" s="1443"/>
      <c r="S6" s="1443"/>
    </row>
    <row r="7" spans="1:256" ht="15.75" customHeight="1" thickBot="1" x14ac:dyDescent="0.25">
      <c r="A7" s="620"/>
      <c r="B7" s="60"/>
      <c r="C7" s="534"/>
      <c r="E7" s="1446" t="s">
        <v>542</v>
      </c>
      <c r="F7" s="1446"/>
      <c r="G7" s="1446"/>
      <c r="H7" s="1446"/>
      <c r="I7" s="1446"/>
      <c r="J7" s="1446"/>
      <c r="K7" s="1446"/>
      <c r="L7" s="1446"/>
      <c r="M7" s="1446"/>
      <c r="N7" s="1446"/>
      <c r="O7" s="1446"/>
      <c r="P7" s="1446"/>
      <c r="Q7" s="1446"/>
      <c r="R7" s="1446"/>
      <c r="S7" s="1446"/>
    </row>
    <row r="8" spans="1:256" ht="15.75" customHeight="1" x14ac:dyDescent="0.2">
      <c r="A8" s="620"/>
      <c r="B8" s="1216" t="s">
        <v>167</v>
      </c>
      <c r="C8" s="479"/>
      <c r="E8" s="1446"/>
      <c r="F8" s="1446"/>
      <c r="G8" s="1446"/>
      <c r="H8" s="1446"/>
      <c r="I8" s="1446"/>
      <c r="J8" s="1446"/>
      <c r="K8" s="1446"/>
      <c r="L8" s="1446"/>
      <c r="M8" s="1446"/>
      <c r="N8" s="1446"/>
      <c r="O8" s="1446"/>
      <c r="P8" s="1446"/>
      <c r="Q8" s="1446"/>
      <c r="R8" s="1446"/>
      <c r="S8" s="1446"/>
    </row>
    <row r="9" spans="1:256" ht="15.75" customHeight="1" x14ac:dyDescent="0.2">
      <c r="A9" s="620"/>
      <c r="B9" s="1241" t="s">
        <v>194</v>
      </c>
      <c r="C9" s="479"/>
      <c r="G9" s="66"/>
      <c r="H9" s="66"/>
    </row>
    <row r="10" spans="1:256" ht="15.75" customHeight="1" x14ac:dyDescent="0.2">
      <c r="A10" s="620"/>
      <c r="B10" s="665"/>
      <c r="C10" s="672"/>
    </row>
    <row r="11" spans="1:256" ht="15.75" customHeight="1" x14ac:dyDescent="0.2">
      <c r="A11" s="620"/>
      <c r="B11" s="1243" t="s">
        <v>560</v>
      </c>
      <c r="C11" s="479"/>
    </row>
    <row r="12" spans="1:256" ht="15.75" customHeight="1" x14ac:dyDescent="0.2">
      <c r="A12" s="58"/>
      <c r="B12" s="669" t="s">
        <v>561</v>
      </c>
      <c r="C12" s="59"/>
      <c r="H12" s="83"/>
    </row>
    <row r="13" spans="1:256" ht="15.75" customHeight="1" x14ac:dyDescent="0.2">
      <c r="A13" s="620"/>
      <c r="B13" s="1242" t="s">
        <v>220</v>
      </c>
      <c r="C13" s="479"/>
    </row>
    <row r="14" spans="1:256" ht="15.75" customHeight="1" x14ac:dyDescent="0.2">
      <c r="A14" s="58"/>
      <c r="B14" s="1240" t="s">
        <v>332</v>
      </c>
      <c r="C14" s="479"/>
      <c r="V14"/>
    </row>
    <row r="15" spans="1:256" ht="15.75" customHeight="1" x14ac:dyDescent="0.2">
      <c r="A15" s="58"/>
      <c r="B15" s="1225" t="s">
        <v>368</v>
      </c>
      <c r="C15" s="479"/>
      <c r="G15" s="50"/>
    </row>
    <row r="16" spans="1:256" ht="15.75" customHeight="1" x14ac:dyDescent="0.2">
      <c r="A16" s="58"/>
      <c r="B16" s="1226" t="s">
        <v>461</v>
      </c>
      <c r="C16" s="483"/>
      <c r="G16" s="51"/>
    </row>
    <row r="17" spans="1:19" ht="15.75" customHeight="1" x14ac:dyDescent="0.2">
      <c r="A17" s="58"/>
      <c r="B17" s="1247" t="s">
        <v>487</v>
      </c>
      <c r="C17" s="419"/>
      <c r="G17" s="51"/>
    </row>
    <row r="18" spans="1:19" ht="15.75" customHeight="1" x14ac:dyDescent="0.2">
      <c r="A18" s="58"/>
      <c r="B18" s="60"/>
      <c r="C18" s="59"/>
      <c r="G18" s="51"/>
    </row>
    <row r="19" spans="1:19" ht="15.75" customHeight="1" x14ac:dyDescent="0.2">
      <c r="A19" s="620"/>
      <c r="B19" s="1243" t="s">
        <v>564</v>
      </c>
      <c r="C19" s="479"/>
    </row>
    <row r="20" spans="1:19" ht="15.75" customHeight="1" x14ac:dyDescent="0.2">
      <c r="A20" s="58"/>
      <c r="B20" s="669" t="s">
        <v>565</v>
      </c>
      <c r="C20" s="59"/>
    </row>
    <row r="21" spans="1:19" ht="15.75" customHeight="1" x14ac:dyDescent="0.2">
      <c r="A21" s="620"/>
      <c r="B21" s="1217" t="s">
        <v>328</v>
      </c>
      <c r="C21" s="479"/>
    </row>
    <row r="22" spans="1:19" ht="15.75" customHeight="1" x14ac:dyDescent="0.25">
      <c r="A22" s="58"/>
      <c r="B22" s="1219" t="s">
        <v>367</v>
      </c>
      <c r="C22" s="479"/>
    </row>
    <row r="23" spans="1:19" ht="15.75" customHeight="1" x14ac:dyDescent="0.25">
      <c r="A23" s="58"/>
      <c r="B23" s="1245" t="s">
        <v>386</v>
      </c>
      <c r="C23" s="479"/>
      <c r="G23" s="51"/>
      <c r="O23" s="50"/>
    </row>
    <row r="24" spans="1:19" ht="15.75" customHeight="1" x14ac:dyDescent="0.25">
      <c r="A24" s="58"/>
      <c r="B24" s="1221" t="s">
        <v>385</v>
      </c>
      <c r="C24" s="479"/>
      <c r="G24" s="51"/>
      <c r="O24" s="51"/>
    </row>
    <row r="25" spans="1:19" ht="15.75" customHeight="1" x14ac:dyDescent="0.25">
      <c r="A25" s="58"/>
      <c r="B25" s="1222" t="s">
        <v>463</v>
      </c>
      <c r="C25" s="479"/>
      <c r="E25" s="1445" t="s">
        <v>164</v>
      </c>
      <c r="F25" s="1445"/>
      <c r="G25" s="1445"/>
      <c r="H25" s="1445"/>
      <c r="I25" s="1445"/>
      <c r="J25" s="1445"/>
      <c r="K25" s="1445"/>
      <c r="L25" s="1445"/>
      <c r="M25" s="1445"/>
      <c r="N25" s="1445"/>
      <c r="O25" s="1445"/>
      <c r="P25" s="1445"/>
      <c r="Q25" s="1445"/>
      <c r="R25" s="1445"/>
      <c r="S25" s="1445"/>
    </row>
    <row r="26" spans="1:19" ht="15.75" customHeight="1" x14ac:dyDescent="0.25">
      <c r="A26" s="58"/>
      <c r="B26" s="1223" t="s">
        <v>464</v>
      </c>
      <c r="C26" s="479"/>
      <c r="E26" s="1445"/>
      <c r="F26" s="1445"/>
      <c r="G26" s="1445"/>
      <c r="H26" s="1445"/>
      <c r="I26" s="1445"/>
      <c r="J26" s="1445"/>
      <c r="K26" s="1445"/>
      <c r="L26" s="1445"/>
      <c r="M26" s="1445"/>
      <c r="N26" s="1445"/>
      <c r="O26" s="1445"/>
      <c r="P26" s="1445"/>
      <c r="Q26" s="1445"/>
      <c r="R26" s="1445"/>
      <c r="S26" s="1445"/>
    </row>
    <row r="27" spans="1:19" ht="15.75" customHeight="1" x14ac:dyDescent="0.2">
      <c r="A27" s="58"/>
      <c r="B27" s="1233" t="s">
        <v>42</v>
      </c>
      <c r="C27" s="479"/>
      <c r="E27" s="1444" t="s">
        <v>364</v>
      </c>
      <c r="F27" s="1444"/>
      <c r="G27" s="1444"/>
      <c r="H27" s="1444"/>
      <c r="I27" s="1444"/>
      <c r="J27" s="1444"/>
      <c r="K27" s="1444"/>
      <c r="L27" s="1444"/>
      <c r="M27" s="1444"/>
      <c r="N27" s="1444"/>
      <c r="O27" s="1444"/>
      <c r="P27" s="1444"/>
      <c r="Q27" s="1444"/>
      <c r="R27" s="1444"/>
      <c r="S27" s="1444"/>
    </row>
    <row r="28" spans="1:19" ht="15.75" customHeight="1" x14ac:dyDescent="0.2">
      <c r="A28" s="58"/>
      <c r="B28" s="1207" t="s">
        <v>36</v>
      </c>
      <c r="C28" s="479"/>
      <c r="E28" s="1444"/>
      <c r="F28" s="1444"/>
      <c r="G28" s="1444"/>
      <c r="H28" s="1444"/>
      <c r="I28" s="1444"/>
      <c r="J28" s="1444"/>
      <c r="K28" s="1444"/>
      <c r="L28" s="1444"/>
      <c r="M28" s="1444"/>
      <c r="N28" s="1444"/>
      <c r="O28" s="1444"/>
      <c r="P28" s="1444"/>
      <c r="Q28" s="1444"/>
      <c r="R28" s="1444"/>
      <c r="S28" s="1444"/>
    </row>
    <row r="29" spans="1:19" ht="15.75" customHeight="1" x14ac:dyDescent="0.2">
      <c r="A29" s="58"/>
      <c r="B29" s="60"/>
      <c r="C29" s="59"/>
      <c r="E29" s="1430" t="s">
        <v>365</v>
      </c>
      <c r="F29" s="1431"/>
      <c r="G29" s="1431"/>
      <c r="H29" s="1431"/>
      <c r="I29" s="1431"/>
      <c r="J29" s="1431"/>
      <c r="K29" s="1431"/>
      <c r="L29" s="1431"/>
      <c r="M29" s="1431"/>
      <c r="N29" s="1431"/>
      <c r="O29" s="1431"/>
      <c r="P29" s="1431"/>
      <c r="Q29" s="1431"/>
      <c r="R29" s="1431"/>
      <c r="S29" s="1431"/>
    </row>
    <row r="30" spans="1:19" ht="15.75" customHeight="1" x14ac:dyDescent="0.2">
      <c r="A30" s="58"/>
      <c r="B30" s="60"/>
      <c r="C30" s="59"/>
      <c r="E30" s="1432"/>
      <c r="F30" s="1431"/>
      <c r="G30" s="1431"/>
      <c r="H30" s="1431"/>
      <c r="I30" s="1431"/>
      <c r="J30" s="1431"/>
      <c r="K30" s="1431"/>
      <c r="L30" s="1431"/>
      <c r="M30" s="1431"/>
      <c r="N30" s="1431"/>
      <c r="O30" s="1431"/>
      <c r="P30" s="1431"/>
      <c r="Q30" s="1431"/>
      <c r="R30" s="1431"/>
      <c r="S30" s="1431"/>
    </row>
    <row r="31" spans="1:19" ht="15.75" customHeight="1" x14ac:dyDescent="0.2">
      <c r="A31" s="58"/>
      <c r="B31" s="60"/>
      <c r="C31" s="59"/>
      <c r="E31" s="76"/>
      <c r="F31" s="76"/>
      <c r="G31" s="1429" t="s">
        <v>91</v>
      </c>
      <c r="H31" s="1429"/>
      <c r="I31" s="1429"/>
      <c r="J31" s="1429"/>
      <c r="K31" s="1429"/>
      <c r="L31" s="1429"/>
      <c r="M31" s="1429"/>
      <c r="N31" s="1429"/>
      <c r="O31" s="1429"/>
      <c r="P31" s="1429"/>
      <c r="Q31" s="1429"/>
      <c r="R31" s="76"/>
      <c r="S31" s="76"/>
    </row>
    <row r="32" spans="1:19" ht="15.75" customHeight="1" x14ac:dyDescent="0.2">
      <c r="A32" s="58"/>
      <c r="B32" s="60"/>
      <c r="C32" s="59"/>
      <c r="E32" s="76"/>
      <c r="F32" s="76"/>
      <c r="G32" s="1429"/>
      <c r="H32" s="1429"/>
      <c r="I32" s="1429"/>
      <c r="J32" s="1429"/>
      <c r="K32" s="1429"/>
      <c r="L32" s="1429"/>
      <c r="M32" s="1429"/>
      <c r="N32" s="1429"/>
      <c r="O32" s="1429"/>
      <c r="P32" s="1429"/>
      <c r="Q32" s="1429"/>
      <c r="R32" s="76"/>
      <c r="S32" s="76"/>
    </row>
    <row r="33" spans="1:20" ht="15.75" customHeight="1" thickBot="1" x14ac:dyDescent="0.25">
      <c r="A33" s="620"/>
      <c r="B33" s="1243" t="s">
        <v>562</v>
      </c>
      <c r="C33" s="479"/>
      <c r="E33" s="77"/>
      <c r="F33" s="77"/>
      <c r="G33" s="1429"/>
      <c r="H33" s="1429"/>
      <c r="I33" s="1429"/>
      <c r="J33" s="1429"/>
      <c r="K33" s="1429"/>
      <c r="L33" s="1429"/>
      <c r="M33" s="1429"/>
      <c r="N33" s="1429"/>
      <c r="O33" s="1429"/>
      <c r="P33" s="1429"/>
      <c r="Q33" s="1429"/>
      <c r="R33" s="77"/>
      <c r="S33" s="77"/>
    </row>
    <row r="34" spans="1:20" ht="15.75" customHeight="1" thickBot="1" x14ac:dyDescent="0.25">
      <c r="A34" s="58"/>
      <c r="B34" s="669" t="s">
        <v>563</v>
      </c>
      <c r="C34" s="59"/>
      <c r="E34" s="75"/>
      <c r="H34" s="496"/>
      <c r="S34" s="497"/>
    </row>
    <row r="35" spans="1:20" ht="15.75" customHeight="1" thickBot="1" x14ac:dyDescent="0.25">
      <c r="A35" s="58"/>
      <c r="B35" s="1239" t="s">
        <v>726</v>
      </c>
      <c r="C35" s="479"/>
      <c r="H35" s="496"/>
      <c r="O35" s="51"/>
    </row>
    <row r="36" spans="1:20" ht="15.75" customHeight="1" x14ac:dyDescent="0.2">
      <c r="A36" s="58"/>
      <c r="B36" s="1203" t="s">
        <v>556</v>
      </c>
      <c r="C36" s="479"/>
      <c r="H36" s="496"/>
      <c r="O36" s="51"/>
    </row>
    <row r="37" spans="1:20" ht="15.75" customHeight="1" x14ac:dyDescent="0.2">
      <c r="A37" s="58"/>
      <c r="B37" s="60"/>
      <c r="C37" s="59"/>
      <c r="G37"/>
      <c r="H37"/>
      <c r="I37"/>
      <c r="J37"/>
      <c r="K37"/>
      <c r="L37"/>
      <c r="M37"/>
      <c r="N37"/>
      <c r="O37"/>
      <c r="P37"/>
      <c r="Q37"/>
      <c r="R37"/>
      <c r="S37"/>
      <c r="T37"/>
    </row>
    <row r="38" spans="1:20" ht="15.75" customHeight="1" thickBot="1" x14ac:dyDescent="0.25">
      <c r="A38" s="58"/>
      <c r="B38" s="60"/>
      <c r="C38" s="59"/>
      <c r="F38"/>
      <c r="G38"/>
      <c r="H38"/>
      <c r="I38"/>
      <c r="J38"/>
      <c r="K38"/>
      <c r="L38"/>
      <c r="M38"/>
      <c r="N38"/>
      <c r="O38"/>
      <c r="P38"/>
      <c r="Q38"/>
      <c r="R38"/>
      <c r="S38"/>
      <c r="T38"/>
    </row>
    <row r="39" spans="1:20" ht="15.75" customHeight="1" x14ac:dyDescent="0.2">
      <c r="A39" s="58"/>
      <c r="B39" s="1235" t="s">
        <v>391</v>
      </c>
      <c r="C39" s="484"/>
      <c r="G39"/>
      <c r="H39"/>
      <c r="I39"/>
      <c r="J39"/>
      <c r="K39"/>
      <c r="L39"/>
      <c r="M39"/>
      <c r="N39"/>
      <c r="O39"/>
      <c r="P39"/>
      <c r="Q39"/>
      <c r="R39"/>
      <c r="S39"/>
      <c r="T39"/>
    </row>
    <row r="40" spans="1:20" ht="15.75" customHeight="1" x14ac:dyDescent="0.2">
      <c r="A40" s="58"/>
      <c r="B40" s="1236" t="s">
        <v>340</v>
      </c>
      <c r="C40" s="484"/>
      <c r="H40"/>
      <c r="I40"/>
      <c r="J40"/>
      <c r="K40"/>
      <c r="L40"/>
      <c r="M40"/>
      <c r="N40"/>
      <c r="O40"/>
      <c r="P40"/>
      <c r="Q40"/>
      <c r="R40"/>
      <c r="S40"/>
      <c r="T40"/>
    </row>
    <row r="41" spans="1:20" ht="15.75" customHeight="1" x14ac:dyDescent="0.2">
      <c r="A41" s="58"/>
      <c r="B41" s="1227" t="s">
        <v>318</v>
      </c>
      <c r="C41" s="484"/>
      <c r="G41"/>
      <c r="H41"/>
      <c r="I41"/>
      <c r="J41"/>
      <c r="K41"/>
      <c r="L41"/>
      <c r="M41"/>
      <c r="N41"/>
      <c r="O41"/>
      <c r="P41"/>
      <c r="Q41"/>
      <c r="R41"/>
      <c r="S41"/>
      <c r="T41"/>
    </row>
    <row r="42" spans="1:20" ht="15.75" customHeight="1" x14ac:dyDescent="0.2">
      <c r="A42" s="58"/>
      <c r="B42" s="1228" t="s">
        <v>168</v>
      </c>
      <c r="C42" s="484"/>
      <c r="G42"/>
      <c r="H42"/>
      <c r="I42"/>
      <c r="J42"/>
      <c r="K42"/>
      <c r="L42"/>
      <c r="M42"/>
      <c r="N42"/>
      <c r="O42"/>
      <c r="P42"/>
      <c r="Q42"/>
      <c r="R42"/>
      <c r="S42"/>
      <c r="T42"/>
    </row>
    <row r="43" spans="1:20" ht="15.75" customHeight="1" x14ac:dyDescent="0.2">
      <c r="A43" s="58"/>
      <c r="B43" s="1229" t="s">
        <v>169</v>
      </c>
      <c r="C43" s="484"/>
      <c r="G43"/>
      <c r="H43"/>
      <c r="I43"/>
      <c r="J43"/>
      <c r="K43"/>
      <c r="L43"/>
      <c r="M43"/>
      <c r="N43"/>
      <c r="O43"/>
      <c r="P43"/>
      <c r="Q43"/>
      <c r="R43"/>
      <c r="S43"/>
      <c r="T43"/>
    </row>
    <row r="44" spans="1:20" ht="15.75" customHeight="1" x14ac:dyDescent="0.2">
      <c r="A44" s="58"/>
      <c r="B44" s="1230" t="s">
        <v>166</v>
      </c>
      <c r="C44" s="484"/>
      <c r="G44"/>
      <c r="H44"/>
      <c r="I44"/>
      <c r="J44"/>
      <c r="K44"/>
      <c r="L44"/>
      <c r="M44"/>
      <c r="N44"/>
      <c r="O44"/>
      <c r="P44"/>
      <c r="Q44"/>
      <c r="R44"/>
      <c r="S44"/>
      <c r="T44"/>
    </row>
    <row r="45" spans="1:20" ht="15.75" customHeight="1" x14ac:dyDescent="0.2">
      <c r="A45" s="58"/>
      <c r="B45" s="1231" t="s">
        <v>336</v>
      </c>
      <c r="C45" s="484"/>
      <c r="G45"/>
      <c r="H45"/>
      <c r="I45"/>
      <c r="J45"/>
      <c r="K45"/>
      <c r="L45"/>
      <c r="M45"/>
      <c r="N45"/>
      <c r="O45"/>
      <c r="P45"/>
      <c r="Q45"/>
      <c r="R45"/>
      <c r="S45"/>
      <c r="T45"/>
    </row>
    <row r="46" spans="1:20" ht="15.75" customHeight="1" x14ac:dyDescent="0.2">
      <c r="A46" s="58"/>
      <c r="B46" s="1231" t="s">
        <v>337</v>
      </c>
      <c r="C46" s="484"/>
      <c r="G46"/>
      <c r="H46"/>
      <c r="I46"/>
      <c r="J46"/>
      <c r="K46"/>
      <c r="L46"/>
      <c r="M46"/>
      <c r="N46"/>
      <c r="O46"/>
      <c r="P46"/>
      <c r="Q46"/>
      <c r="R46"/>
      <c r="S46"/>
      <c r="T46"/>
    </row>
    <row r="47" spans="1:20" ht="15.75" customHeight="1" x14ac:dyDescent="0.2">
      <c r="A47" s="58"/>
      <c r="B47" s="1231" t="s">
        <v>198</v>
      </c>
      <c r="C47" s="484"/>
      <c r="G47"/>
      <c r="H47"/>
      <c r="I47"/>
      <c r="J47"/>
      <c r="K47"/>
      <c r="L47"/>
      <c r="M47"/>
      <c r="N47"/>
      <c r="O47"/>
      <c r="P47" s="642"/>
      <c r="Q47"/>
      <c r="R47"/>
      <c r="S47"/>
      <c r="T47"/>
    </row>
    <row r="48" spans="1:20" ht="15.75" customHeight="1" x14ac:dyDescent="0.2">
      <c r="A48" s="58"/>
      <c r="B48" s="1231" t="s">
        <v>342</v>
      </c>
      <c r="C48" s="484"/>
      <c r="G48"/>
      <c r="H48"/>
      <c r="I48"/>
      <c r="J48"/>
      <c r="K48"/>
      <c r="L48"/>
      <c r="M48"/>
      <c r="N48" s="1428"/>
      <c r="O48"/>
      <c r="P48"/>
      <c r="Q48"/>
      <c r="R48"/>
      <c r="S48"/>
      <c r="T48"/>
    </row>
    <row r="49" spans="1:20" ht="15.75" customHeight="1" x14ac:dyDescent="0.2">
      <c r="A49" s="58"/>
      <c r="B49" s="1231" t="s">
        <v>338</v>
      </c>
      <c r="C49" s="484"/>
      <c r="G49"/>
      <c r="H49"/>
      <c r="I49"/>
      <c r="J49"/>
      <c r="K49"/>
      <c r="L49"/>
      <c r="M49"/>
      <c r="N49" s="1428"/>
      <c r="O49"/>
      <c r="P49"/>
      <c r="Q49"/>
      <c r="R49"/>
      <c r="S49"/>
      <c r="T49"/>
    </row>
    <row r="50" spans="1:20" ht="15.75" customHeight="1" x14ac:dyDescent="0.2">
      <c r="A50" s="58"/>
      <c r="B50" s="1231" t="s">
        <v>197</v>
      </c>
      <c r="C50" s="484"/>
      <c r="G50"/>
      <c r="H50"/>
      <c r="I50"/>
      <c r="J50"/>
      <c r="K50"/>
      <c r="L50"/>
      <c r="M50"/>
      <c r="N50" s="1428"/>
      <c r="O50"/>
      <c r="P50"/>
      <c r="Q50"/>
      <c r="R50"/>
      <c r="S50"/>
      <c r="T50"/>
    </row>
    <row r="51" spans="1:20" ht="15.75" customHeight="1" x14ac:dyDescent="0.2">
      <c r="A51" s="58"/>
      <c r="B51" s="1231" t="s">
        <v>339</v>
      </c>
      <c r="C51" s="484"/>
      <c r="G51"/>
      <c r="H51"/>
      <c r="I51"/>
      <c r="J51"/>
      <c r="K51"/>
      <c r="L51"/>
      <c r="M51"/>
      <c r="N51" s="1428"/>
      <c r="O51"/>
      <c r="P51"/>
      <c r="Q51"/>
      <c r="R51"/>
      <c r="S51"/>
      <c r="T51"/>
    </row>
    <row r="52" spans="1:20" ht="15.75" customHeight="1" x14ac:dyDescent="0.2">
      <c r="A52" s="58"/>
      <c r="B52" s="1244" t="s">
        <v>170</v>
      </c>
      <c r="C52" s="484"/>
      <c r="G52"/>
      <c r="H52"/>
      <c r="I52"/>
      <c r="J52"/>
      <c r="K52"/>
      <c r="L52"/>
      <c r="M52"/>
      <c r="N52" s="1428"/>
      <c r="O52"/>
      <c r="P52" s="1428"/>
      <c r="Q52"/>
      <c r="R52"/>
      <c r="S52"/>
      <c r="T52"/>
    </row>
    <row r="53" spans="1:20" ht="15.75" customHeight="1" x14ac:dyDescent="0.2">
      <c r="A53" s="58"/>
      <c r="B53" s="60"/>
      <c r="C53" s="59"/>
      <c r="G53"/>
      <c r="H53"/>
      <c r="I53"/>
      <c r="J53"/>
      <c r="K53"/>
      <c r="L53"/>
      <c r="M53"/>
      <c r="N53" s="1428"/>
      <c r="O53"/>
      <c r="P53" s="1428"/>
      <c r="Q53"/>
      <c r="R53"/>
      <c r="S53"/>
      <c r="T53"/>
    </row>
    <row r="54" spans="1:20" ht="15.75" customHeight="1" thickBot="1" x14ac:dyDescent="0.25">
      <c r="A54" s="621"/>
      <c r="B54" s="622" t="s">
        <v>559</v>
      </c>
      <c r="C54" s="623"/>
      <c r="N54" s="1428"/>
      <c r="P54" s="1428"/>
    </row>
    <row r="55" spans="1:20" ht="15.75" customHeight="1" x14ac:dyDescent="0.2">
      <c r="N55" s="1428"/>
      <c r="P55" s="1428"/>
    </row>
    <row r="56" spans="1:20" ht="15.75" customHeight="1" x14ac:dyDescent="0.2">
      <c r="N56" s="1428"/>
      <c r="P56" s="1428"/>
    </row>
    <row r="57" spans="1:20" ht="15.75" customHeight="1" x14ac:dyDescent="0.2">
      <c r="N57" s="1428"/>
      <c r="P57" s="1428"/>
    </row>
    <row r="58" spans="1:20" ht="15.75" customHeight="1" x14ac:dyDescent="0.2">
      <c r="P58" s="1428"/>
    </row>
    <row r="59" spans="1:20" ht="15.75" customHeight="1" x14ac:dyDescent="0.2">
      <c r="P59" s="1428"/>
    </row>
    <row r="60" spans="1:20" ht="15.75" customHeight="1" x14ac:dyDescent="0.2">
      <c r="P60" s="1428"/>
    </row>
    <row r="61" spans="1:20" ht="15.75" customHeight="1" x14ac:dyDescent="0.2">
      <c r="P61" s="1428"/>
    </row>
    <row r="62" spans="1:20" ht="15.75" customHeight="1" x14ac:dyDescent="0.2">
      <c r="P62" s="1428"/>
    </row>
    <row r="63" spans="1:20" ht="15.75" customHeight="1" x14ac:dyDescent="0.2">
      <c r="P63" s="1428"/>
    </row>
    <row r="64" spans="1:20" ht="15.75" customHeight="1" x14ac:dyDescent="0.2">
      <c r="P64" s="1428"/>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N48:N57"/>
    <mergeCell ref="P52:P64"/>
    <mergeCell ref="G31:Q33"/>
    <mergeCell ref="B4:B6"/>
    <mergeCell ref="E29:S30"/>
    <mergeCell ref="E2:S4"/>
    <mergeCell ref="E5:S6"/>
    <mergeCell ref="E27:S28"/>
    <mergeCell ref="E25:S26"/>
    <mergeCell ref="E7:S8"/>
  </mergeCells>
  <phoneticPr fontId="0" type="noConversion"/>
  <hyperlinks>
    <hyperlink ref="E25:S26" r:id="rId9" tooltip="IEEE 802.11 Web Site" display="www.ieee802.org/11"/>
    <hyperlink ref="E29"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r:id="rId2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rintOptions horizontalCentered="1" verticalCentered="1"/>
  <pageMargins left="0.25" right="0.25" top="0.5" bottom="0.75" header="0.5" footer="0.5"/>
  <pageSetup scale="70" orientation="landscape" r:id="rId22"/>
  <headerFooter alignWithMargins="0">
    <oddFooter>&amp;L&amp;Z&amp;F  &amp;A&amp;R&amp;D  &amp;T</oddFooter>
  </headerFooter>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54"/>
  <sheetViews>
    <sheetView showGridLines="0" zoomScale="45" workbookViewId="0">
      <selection sqref="A1:C1048576"/>
    </sheetView>
  </sheetViews>
  <sheetFormatPr defaultRowHeight="15.75" customHeight="1" x14ac:dyDescent="0.2"/>
  <cols>
    <col min="1" max="1" width="1.42578125" style="658" customWidth="1"/>
    <col min="2" max="2" width="13.5703125" style="658" customWidth="1"/>
    <col min="3" max="3" width="1.42578125" style="658" customWidth="1"/>
    <col min="4" max="4" width="1.42578125" style="64" customWidth="1"/>
  </cols>
  <sheetData>
    <row r="1" spans="1:19" s="37" customFormat="1" ht="15.75" customHeight="1" x14ac:dyDescent="0.2">
      <c r="A1" s="1248"/>
      <c r="B1" s="671" t="s">
        <v>559</v>
      </c>
      <c r="C1" s="1249"/>
      <c r="D1" s="63"/>
      <c r="F1"/>
      <c r="G1"/>
      <c r="H1"/>
      <c r="I1"/>
      <c r="J1"/>
      <c r="K1"/>
      <c r="L1"/>
      <c r="M1"/>
      <c r="N1"/>
      <c r="O1"/>
      <c r="P1"/>
      <c r="Q1"/>
      <c r="R1"/>
      <c r="S1"/>
    </row>
    <row r="2" spans="1:19" ht="15.75" customHeight="1" thickBot="1" x14ac:dyDescent="0.25">
      <c r="A2" s="620"/>
      <c r="B2" s="1232"/>
      <c r="C2" s="59"/>
    </row>
    <row r="3" spans="1:19" ht="15.75" customHeight="1" thickBot="1" x14ac:dyDescent="0.25">
      <c r="A3" s="620"/>
      <c r="B3" s="306" t="s">
        <v>106</v>
      </c>
      <c r="C3" s="59"/>
    </row>
    <row r="4" spans="1:19" ht="15.75" customHeight="1" x14ac:dyDescent="0.2">
      <c r="A4" s="620"/>
      <c r="B4" s="1423" t="str">
        <f>Title!$B$4</f>
        <v>R3</v>
      </c>
      <c r="C4" s="59"/>
    </row>
    <row r="5" spans="1:19" ht="15.75" customHeight="1" x14ac:dyDescent="0.2">
      <c r="A5" s="620"/>
      <c r="B5" s="1424"/>
      <c r="C5" s="59"/>
    </row>
    <row r="6" spans="1:19" ht="15.75" customHeight="1" thickBot="1" x14ac:dyDescent="0.25">
      <c r="A6" s="620"/>
      <c r="B6" s="1425"/>
      <c r="C6" s="59"/>
      <c r="Q6" s="1447"/>
    </row>
    <row r="7" spans="1:19" ht="15.75" customHeight="1" thickBot="1" x14ac:dyDescent="0.25">
      <c r="A7" s="620"/>
      <c r="B7" s="60"/>
      <c r="C7" s="534"/>
      <c r="D7" s="65"/>
      <c r="Q7" s="1447"/>
    </row>
    <row r="8" spans="1:19" ht="15.75" customHeight="1" x14ac:dyDescent="0.2">
      <c r="A8" s="620"/>
      <c r="B8" s="1216" t="s">
        <v>167</v>
      </c>
      <c r="C8" s="479"/>
      <c r="Q8" s="1447"/>
    </row>
    <row r="9" spans="1:19" ht="15.75" customHeight="1" x14ac:dyDescent="0.2">
      <c r="A9" s="620"/>
      <c r="B9" s="1241" t="s">
        <v>194</v>
      </c>
      <c r="C9" s="479"/>
      <c r="Q9" s="1447"/>
    </row>
    <row r="10" spans="1:19" ht="15.75" customHeight="1" x14ac:dyDescent="0.2">
      <c r="A10" s="620"/>
      <c r="B10" s="665"/>
      <c r="C10" s="672"/>
    </row>
    <row r="11" spans="1:19" ht="15.75" customHeight="1" x14ac:dyDescent="0.2">
      <c r="A11" s="620"/>
      <c r="B11" s="1243" t="s">
        <v>560</v>
      </c>
      <c r="C11" s="479"/>
    </row>
    <row r="12" spans="1:19" ht="15.75" customHeight="1" x14ac:dyDescent="0.2">
      <c r="A12" s="58"/>
      <c r="B12" s="669" t="s">
        <v>561</v>
      </c>
      <c r="C12" s="59"/>
    </row>
    <row r="13" spans="1:19" ht="15.75" customHeight="1" x14ac:dyDescent="0.2">
      <c r="A13" s="620"/>
      <c r="B13" s="1242" t="s">
        <v>220</v>
      </c>
      <c r="C13" s="479"/>
    </row>
    <row r="14" spans="1:19" ht="15.75" customHeight="1" x14ac:dyDescent="0.2">
      <c r="A14" s="58"/>
      <c r="B14" s="1240" t="s">
        <v>332</v>
      </c>
      <c r="C14" s="479"/>
    </row>
    <row r="15" spans="1:19" ht="15.75" customHeight="1" x14ac:dyDescent="0.2">
      <c r="A15" s="58"/>
      <c r="B15" s="1225" t="s">
        <v>368</v>
      </c>
      <c r="C15" s="479"/>
    </row>
    <row r="16" spans="1:19" ht="15.75" customHeight="1" x14ac:dyDescent="0.2">
      <c r="A16" s="58"/>
      <c r="B16" s="1226" t="s">
        <v>461</v>
      </c>
      <c r="C16" s="483"/>
    </row>
    <row r="17" spans="1:3" ht="15.75" customHeight="1" x14ac:dyDescent="0.2">
      <c r="A17" s="58"/>
      <c r="B17" s="1247" t="s">
        <v>487</v>
      </c>
      <c r="C17" s="419"/>
    </row>
    <row r="18" spans="1:3" ht="15.75" customHeight="1" x14ac:dyDescent="0.2">
      <c r="A18" s="58"/>
      <c r="B18" s="60"/>
      <c r="C18" s="59"/>
    </row>
    <row r="19" spans="1:3" ht="15.75" customHeight="1" x14ac:dyDescent="0.2">
      <c r="A19" s="620"/>
      <c r="B19" s="1243" t="s">
        <v>564</v>
      </c>
      <c r="C19" s="479"/>
    </row>
    <row r="20" spans="1:3" ht="15.75" customHeight="1" x14ac:dyDescent="0.2">
      <c r="A20" s="58"/>
      <c r="B20" s="669" t="s">
        <v>565</v>
      </c>
      <c r="C20" s="59"/>
    </row>
    <row r="21" spans="1:3" ht="15.75" customHeight="1" x14ac:dyDescent="0.2">
      <c r="A21" s="620"/>
      <c r="B21" s="1217" t="s">
        <v>328</v>
      </c>
      <c r="C21" s="479"/>
    </row>
    <row r="22" spans="1:3" ht="15.75" customHeight="1" x14ac:dyDescent="0.25">
      <c r="A22" s="58"/>
      <c r="B22" s="1219" t="s">
        <v>367</v>
      </c>
      <c r="C22" s="479"/>
    </row>
    <row r="23" spans="1:3" ht="15.75" customHeight="1" x14ac:dyDescent="0.25">
      <c r="A23" s="58"/>
      <c r="B23" s="1245" t="s">
        <v>386</v>
      </c>
      <c r="C23" s="479"/>
    </row>
    <row r="24" spans="1:3" ht="15.75" customHeight="1" x14ac:dyDescent="0.25">
      <c r="A24" s="58"/>
      <c r="B24" s="1221" t="s">
        <v>385</v>
      </c>
      <c r="C24" s="479"/>
    </row>
    <row r="25" spans="1:3" ht="15.75" customHeight="1" x14ac:dyDescent="0.25">
      <c r="A25" s="58"/>
      <c r="B25" s="1222" t="s">
        <v>463</v>
      </c>
      <c r="C25" s="479"/>
    </row>
    <row r="26" spans="1:3" ht="15.75" customHeight="1" x14ac:dyDescent="0.25">
      <c r="A26" s="58"/>
      <c r="B26" s="1223" t="s">
        <v>464</v>
      </c>
      <c r="C26" s="479"/>
    </row>
    <row r="27" spans="1:3" ht="15.75" customHeight="1" x14ac:dyDescent="0.2">
      <c r="A27" s="58"/>
      <c r="B27" s="1233" t="s">
        <v>42</v>
      </c>
      <c r="C27" s="479"/>
    </row>
    <row r="28" spans="1:3" ht="15.75" customHeight="1" x14ac:dyDescent="0.2">
      <c r="A28" s="58"/>
      <c r="B28" s="1207" t="s">
        <v>36</v>
      </c>
      <c r="C28" s="479"/>
    </row>
    <row r="29" spans="1:3" ht="15.75" customHeight="1" x14ac:dyDescent="0.2">
      <c r="A29" s="58"/>
      <c r="B29" s="60"/>
      <c r="C29" s="59"/>
    </row>
    <row r="30" spans="1:3" ht="15.75" customHeight="1" x14ac:dyDescent="0.2">
      <c r="A30" s="58"/>
      <c r="B30" s="60"/>
      <c r="C30" s="59"/>
    </row>
    <row r="31" spans="1:3" ht="15.75" customHeight="1" x14ac:dyDescent="0.2">
      <c r="A31" s="58"/>
      <c r="B31" s="60"/>
      <c r="C31" s="59"/>
    </row>
    <row r="32" spans="1:3" ht="15.75" customHeight="1" x14ac:dyDescent="0.2">
      <c r="A32" s="58"/>
      <c r="B32" s="60"/>
      <c r="C32" s="59"/>
    </row>
    <row r="33" spans="1:3" ht="15.75" customHeight="1" x14ac:dyDescent="0.2">
      <c r="A33" s="620"/>
      <c r="B33" s="1243" t="s">
        <v>562</v>
      </c>
      <c r="C33" s="479"/>
    </row>
    <row r="34" spans="1:3" ht="15.75" customHeight="1" x14ac:dyDescent="0.2">
      <c r="A34" s="58"/>
      <c r="B34" s="669" t="s">
        <v>563</v>
      </c>
      <c r="C34" s="59"/>
    </row>
    <row r="35" spans="1:3" ht="15.75" customHeight="1" x14ac:dyDescent="0.2">
      <c r="A35" s="58"/>
      <c r="B35" s="1239" t="s">
        <v>726</v>
      </c>
      <c r="C35" s="479"/>
    </row>
    <row r="36" spans="1:3" ht="15.75" customHeight="1" x14ac:dyDescent="0.2">
      <c r="A36" s="58"/>
      <c r="B36" s="1203" t="s">
        <v>556</v>
      </c>
      <c r="C36" s="479"/>
    </row>
    <row r="37" spans="1:3" ht="15.75" customHeight="1" x14ac:dyDescent="0.2">
      <c r="A37" s="58"/>
      <c r="B37" s="60"/>
      <c r="C37" s="59"/>
    </row>
    <row r="38" spans="1:3" ht="15.75" customHeight="1" thickBot="1" x14ac:dyDescent="0.25">
      <c r="A38" s="58"/>
      <c r="B38" s="60"/>
      <c r="C38" s="59"/>
    </row>
    <row r="39" spans="1:3" ht="15.75" customHeight="1" x14ac:dyDescent="0.2">
      <c r="A39" s="58"/>
      <c r="B39" s="1235" t="s">
        <v>391</v>
      </c>
      <c r="C39" s="484"/>
    </row>
    <row r="40" spans="1:3" ht="15.75" customHeight="1" x14ac:dyDescent="0.2">
      <c r="A40" s="58"/>
      <c r="B40" s="1236" t="s">
        <v>340</v>
      </c>
      <c r="C40" s="484"/>
    </row>
    <row r="41" spans="1:3" ht="15.75" customHeight="1" x14ac:dyDescent="0.2">
      <c r="A41" s="58"/>
      <c r="B41" s="1227" t="s">
        <v>318</v>
      </c>
      <c r="C41" s="484"/>
    </row>
    <row r="42" spans="1:3" ht="15.75" customHeight="1" x14ac:dyDescent="0.2">
      <c r="A42" s="58"/>
      <c r="B42" s="1228" t="s">
        <v>168</v>
      </c>
      <c r="C42" s="484"/>
    </row>
    <row r="43" spans="1:3" ht="15.75" customHeight="1" x14ac:dyDescent="0.2">
      <c r="A43" s="58"/>
      <c r="B43" s="1229" t="s">
        <v>169</v>
      </c>
      <c r="C43" s="484"/>
    </row>
    <row r="44" spans="1:3" ht="15.75" customHeight="1" x14ac:dyDescent="0.2">
      <c r="A44" s="58"/>
      <c r="B44" s="1230" t="s">
        <v>166</v>
      </c>
      <c r="C44" s="484"/>
    </row>
    <row r="45" spans="1:3" ht="15.75" customHeight="1" x14ac:dyDescent="0.2">
      <c r="A45" s="58"/>
      <c r="B45" s="1231" t="s">
        <v>336</v>
      </c>
      <c r="C45" s="484"/>
    </row>
    <row r="46" spans="1:3" ht="15.75" customHeight="1" x14ac:dyDescent="0.2">
      <c r="A46" s="58"/>
      <c r="B46" s="1231" t="s">
        <v>337</v>
      </c>
      <c r="C46" s="484"/>
    </row>
    <row r="47" spans="1:3" ht="15.75" customHeight="1" x14ac:dyDescent="0.2">
      <c r="A47" s="58"/>
      <c r="B47" s="1231" t="s">
        <v>198</v>
      </c>
      <c r="C47" s="484"/>
    </row>
    <row r="48" spans="1:3" ht="15.75" customHeight="1" x14ac:dyDescent="0.2">
      <c r="A48" s="58"/>
      <c r="B48" s="1231" t="s">
        <v>342</v>
      </c>
      <c r="C48" s="484"/>
    </row>
    <row r="49" spans="1:3" ht="15.75" customHeight="1" x14ac:dyDescent="0.2">
      <c r="A49" s="58"/>
      <c r="B49" s="1231" t="s">
        <v>338</v>
      </c>
      <c r="C49" s="484"/>
    </row>
    <row r="50" spans="1:3" ht="15.75" customHeight="1" x14ac:dyDescent="0.2">
      <c r="A50" s="58"/>
      <c r="B50" s="1231" t="s">
        <v>197</v>
      </c>
      <c r="C50" s="484"/>
    </row>
    <row r="51" spans="1:3" ht="15.75" customHeight="1" x14ac:dyDescent="0.2">
      <c r="A51" s="58"/>
      <c r="B51" s="1231" t="s">
        <v>339</v>
      </c>
      <c r="C51" s="484"/>
    </row>
    <row r="52" spans="1:3" ht="15.75" customHeight="1" x14ac:dyDescent="0.2">
      <c r="A52" s="58"/>
      <c r="B52" s="1244" t="s">
        <v>170</v>
      </c>
      <c r="C52" s="484"/>
    </row>
    <row r="53" spans="1:3" ht="15.75" customHeight="1" x14ac:dyDescent="0.2">
      <c r="A53" s="58"/>
      <c r="B53" s="60"/>
      <c r="C53" s="59"/>
    </row>
    <row r="54" spans="1:3" ht="15.75" customHeight="1" thickBot="1" x14ac:dyDescent="0.25">
      <c r="A54" s="621"/>
      <c r="B54" s="622" t="s">
        <v>559</v>
      </c>
      <c r="C54" s="623"/>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2">
    <mergeCell ref="Q6:Q9"/>
    <mergeCell ref="B4:B6"/>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9" tooltip="Code of Ethics"/>
    <hyperlink ref="B52" location="References!A1" tooltip="802.11 WG Communication References" display="Reference"/>
    <hyperlink ref="B41" location="'802.11 Cover'!A1" tooltip="Cover Page" display="Cover"/>
    <hyperlink ref="B46" r:id="rId10" tooltip="Antitrust and Competition Policy"/>
    <hyperlink ref="B49" r:id="rId11" tooltip="IEEE-SA PatCom"/>
    <hyperlink ref="B43" r:id="rId12" tooltip="WG Officers and Contact Details"/>
    <hyperlink ref="B50" r:id="rId13" tooltip="Patent Policy"/>
    <hyperlink ref="B51" r:id="rId14" tooltip="Patent FAQ"/>
    <hyperlink ref="B45" r:id="rId15" tooltip="Affiliation FAQ"/>
    <hyperlink ref="B48" r:id="rId16" tooltip="IEEE-SA Letter of Assurance Form"/>
    <hyperlink ref="B14" location="'ARC SC'!A1" tooltip="Architecture Standing Committee Agenda" display="ARC"/>
    <hyperlink ref="B40" r:id="rId17" tooltip="Teleconference Calendar"/>
    <hyperlink ref="B39" r:id="rId18" tooltip="WG11 Home Page"/>
    <hyperlink ref="B15" location="JTC1!A1" tooltip="JTC1 AdHoc Agenda" display="JTC1"/>
    <hyperlink ref="B16" location="REG!A1" tooltip="Regulatory ad hoc" display="REG"/>
    <hyperlink ref="B17" location="'Smart Grid'!A1" tooltip="SMART GRID SC" display="Smt Grid"/>
    <hyperlink ref="B24" r:id="rId19"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5" right="0.75" top="1" bottom="1" header="0.5" footer="0.5"/>
  <pageSetup scale="60" orientation="landscape" r:id="rId20"/>
  <headerFooter alignWithMargins="0"/>
  <drawing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7"/>
  <sheetViews>
    <sheetView topLeftCell="B7" zoomScale="25" zoomScaleNormal="25" workbookViewId="0">
      <selection activeCell="B7" sqref="A1:XFD1048576"/>
    </sheetView>
  </sheetViews>
  <sheetFormatPr defaultRowHeight="36" customHeight="1" x14ac:dyDescent="0.2"/>
  <cols>
    <col min="1" max="1" width="1.42578125" style="658" customWidth="1"/>
    <col min="2" max="2" width="13.5703125" style="658" customWidth="1"/>
    <col min="3" max="3" width="1.42578125" style="658" customWidth="1"/>
    <col min="4" max="4" width="3.5703125" style="37" customWidth="1"/>
    <col min="5" max="5" width="36.5703125" style="654" customWidth="1"/>
    <col min="6" max="6" width="58.28515625" style="654" customWidth="1"/>
    <col min="7" max="7" width="18.140625" style="654" hidden="1" customWidth="1"/>
    <col min="8" max="9" width="18.140625" style="654" customWidth="1"/>
    <col min="10" max="10" width="19.28515625" style="654" customWidth="1"/>
    <col min="11" max="11" width="26.7109375" style="654" customWidth="1"/>
    <col min="12" max="12" width="20.85546875" style="654" customWidth="1"/>
    <col min="13" max="13" width="2.42578125" style="654" customWidth="1"/>
    <col min="14" max="14" width="19.28515625" style="654" customWidth="1"/>
    <col min="15" max="15" width="18.7109375" style="654" customWidth="1"/>
    <col min="16" max="16" width="18.140625" style="654" customWidth="1"/>
    <col min="17" max="17" width="22.28515625" style="654" customWidth="1"/>
    <col min="18" max="18" width="17" style="654" customWidth="1"/>
    <col min="19" max="19" width="17.85546875" style="654" customWidth="1"/>
    <col min="20" max="20" width="18.7109375" style="654" customWidth="1"/>
    <col min="21" max="21" width="17.42578125" style="654" customWidth="1"/>
    <col min="22" max="22" width="28.140625" style="654" customWidth="1"/>
    <col min="23" max="23" width="15.28515625" style="654" customWidth="1"/>
    <col min="24" max="24" width="19.85546875" style="654" customWidth="1"/>
    <col min="25" max="25" width="21.5703125" style="654" customWidth="1"/>
    <col min="26" max="26" width="15.28515625" style="654" customWidth="1"/>
    <col min="27" max="27" width="19.140625" style="654" customWidth="1"/>
    <col min="28" max="28" width="17.42578125" style="654" customWidth="1"/>
    <col min="29" max="33" width="12.42578125" style="654" customWidth="1"/>
    <col min="34" max="35" width="15.28515625" style="654" customWidth="1"/>
    <col min="36" max="36" width="15.28515625" style="12" customWidth="1"/>
    <col min="37" max="42" width="15.42578125" style="12" customWidth="1"/>
    <col min="43" max="43" width="22.42578125" style="16" bestFit="1" customWidth="1"/>
    <col min="44" max="60" width="15.42578125" style="12" customWidth="1"/>
    <col min="61" max="16384" width="9.140625" style="12"/>
  </cols>
  <sheetData>
    <row r="1" spans="1:38" s="6" customFormat="1" ht="30.75" thickBot="1" x14ac:dyDescent="0.25">
      <c r="A1" s="1248"/>
      <c r="B1" s="671" t="s">
        <v>559</v>
      </c>
      <c r="C1" s="1249"/>
      <c r="E1" s="49"/>
      <c r="F1" s="30"/>
      <c r="AH1" s="654"/>
      <c r="AI1" s="654"/>
      <c r="AJ1" s="14"/>
    </row>
    <row r="2" spans="1:38" s="30" customFormat="1" ht="21" thickBot="1" x14ac:dyDescent="0.25">
      <c r="A2" s="620"/>
      <c r="B2" s="1232"/>
      <c r="C2" s="59"/>
      <c r="D2" s="6"/>
      <c r="E2" s="1512"/>
      <c r="F2" s="1514"/>
      <c r="G2" s="1515"/>
      <c r="H2" s="1515"/>
      <c r="I2" s="1515"/>
      <c r="J2" s="1515"/>
      <c r="K2" s="1515"/>
      <c r="L2" s="1515"/>
      <c r="M2" s="1515"/>
      <c r="N2" s="1515"/>
      <c r="O2" s="1515"/>
      <c r="P2" s="1515"/>
      <c r="Q2" s="1515"/>
      <c r="R2" s="1515"/>
      <c r="S2" s="1515"/>
      <c r="T2" s="1515"/>
      <c r="U2" s="1515"/>
      <c r="V2" s="1515"/>
      <c r="W2" s="1515"/>
      <c r="X2" s="1515"/>
      <c r="Y2" s="1515"/>
      <c r="Z2" s="1515"/>
      <c r="AA2" s="1515"/>
      <c r="AB2" s="1515"/>
      <c r="AC2" s="1515"/>
      <c r="AD2" s="1515"/>
      <c r="AE2" s="1515"/>
      <c r="AF2" s="1515"/>
      <c r="AG2" s="1516"/>
      <c r="AH2" s="654"/>
      <c r="AI2" s="654"/>
      <c r="AJ2" s="14"/>
      <c r="AK2" s="6"/>
    </row>
    <row r="3" spans="1:38" s="6" customFormat="1" ht="21" thickBot="1" x14ac:dyDescent="0.25">
      <c r="A3" s="620"/>
      <c r="B3" s="306" t="s">
        <v>106</v>
      </c>
      <c r="C3" s="59"/>
      <c r="E3" s="1513"/>
      <c r="F3" s="1517"/>
      <c r="G3" s="1517"/>
      <c r="H3" s="1517"/>
      <c r="I3" s="1517"/>
      <c r="J3" s="1517"/>
      <c r="K3" s="1517"/>
      <c r="L3" s="1517"/>
      <c r="M3" s="1517"/>
      <c r="N3" s="1517"/>
      <c r="O3" s="1517"/>
      <c r="P3" s="1517"/>
      <c r="Q3" s="1517"/>
      <c r="R3" s="1517"/>
      <c r="S3" s="1517"/>
      <c r="T3" s="1517"/>
      <c r="U3" s="1517"/>
      <c r="V3" s="1517"/>
      <c r="W3" s="1517"/>
      <c r="X3" s="1517"/>
      <c r="Y3" s="1517"/>
      <c r="Z3" s="1517"/>
      <c r="AA3" s="1517"/>
      <c r="AB3" s="1517"/>
      <c r="AC3" s="1517"/>
      <c r="AD3" s="1517"/>
      <c r="AE3" s="1517"/>
      <c r="AF3" s="1517"/>
      <c r="AG3" s="1518"/>
      <c r="AH3" s="654"/>
      <c r="AI3" s="654"/>
      <c r="AJ3" s="14"/>
    </row>
    <row r="4" spans="1:38" s="6" customFormat="1" ht="60" x14ac:dyDescent="0.2">
      <c r="A4" s="620"/>
      <c r="B4" s="1423" t="str">
        <f>Title!$B$4</f>
        <v>R3</v>
      </c>
      <c r="C4" s="59"/>
      <c r="E4" s="1513"/>
      <c r="F4" s="1507" t="str">
        <f>'802.11 Cover'!E2</f>
        <v>131st IEEE 802.11 WIRELESS LOCAL AREA NETWORKS SESSION</v>
      </c>
      <c r="G4" s="1508"/>
      <c r="H4" s="1508"/>
      <c r="I4" s="1508"/>
      <c r="J4" s="1508"/>
      <c r="K4" s="1508"/>
      <c r="L4" s="1508"/>
      <c r="M4" s="1508"/>
      <c r="N4" s="1508"/>
      <c r="O4" s="1508"/>
      <c r="P4" s="1508"/>
      <c r="Q4" s="1508"/>
      <c r="R4" s="1508"/>
      <c r="S4" s="1508"/>
      <c r="T4" s="1508"/>
      <c r="U4" s="1508"/>
      <c r="V4" s="1508"/>
      <c r="W4" s="1508"/>
      <c r="X4" s="1508"/>
      <c r="Y4" s="1508"/>
      <c r="Z4" s="1508"/>
      <c r="AA4" s="504"/>
      <c r="AB4" s="504"/>
      <c r="AC4" s="504"/>
      <c r="AD4" s="504"/>
      <c r="AE4" s="504"/>
      <c r="AF4" s="504"/>
      <c r="AG4" s="505"/>
      <c r="AH4" s="654"/>
      <c r="AI4" s="654"/>
      <c r="AJ4" s="14"/>
    </row>
    <row r="5" spans="1:38" s="6" customFormat="1" ht="51" customHeight="1" x14ac:dyDescent="0.2">
      <c r="A5" s="620"/>
      <c r="B5" s="1424"/>
      <c r="C5" s="59"/>
      <c r="E5" s="657"/>
      <c r="F5" s="1509"/>
      <c r="G5" s="1509"/>
      <c r="H5" s="1509"/>
      <c r="I5" s="1509"/>
      <c r="J5" s="1509"/>
      <c r="K5" s="1509"/>
      <c r="L5" s="1509"/>
      <c r="M5" s="1509"/>
      <c r="N5" s="1509"/>
      <c r="O5" s="1509"/>
      <c r="P5" s="1509"/>
      <c r="Q5" s="1509"/>
      <c r="R5" s="1509"/>
      <c r="S5" s="1509"/>
      <c r="T5" s="1509"/>
      <c r="U5" s="1509"/>
      <c r="V5" s="1509"/>
      <c r="W5" s="1509"/>
      <c r="X5" s="1509"/>
      <c r="Y5" s="1509"/>
      <c r="Z5" s="1509"/>
      <c r="AA5" s="506"/>
      <c r="AB5" s="506"/>
      <c r="AC5" s="506"/>
      <c r="AD5" s="506"/>
      <c r="AE5" s="506"/>
      <c r="AF5" s="506"/>
      <c r="AG5" s="507"/>
      <c r="AH5" s="654"/>
      <c r="AI5" s="654"/>
      <c r="AJ5" s="1519"/>
    </row>
    <row r="6" spans="1:38" s="6" customFormat="1" ht="45.75" thickBot="1" x14ac:dyDescent="0.25">
      <c r="A6" s="620"/>
      <c r="B6" s="1425"/>
      <c r="C6" s="59"/>
      <c r="E6" s="110"/>
      <c r="F6" s="1544" t="str">
        <f>'802.11 Cover'!$E$7</f>
        <v>January 15-20, 2012</v>
      </c>
      <c r="G6" s="1544"/>
      <c r="H6" s="1544"/>
      <c r="I6" s="1544"/>
      <c r="J6" s="1544"/>
      <c r="K6" s="1544"/>
      <c r="L6" s="1544"/>
      <c r="M6" s="1544"/>
      <c r="N6" s="1544"/>
      <c r="O6" s="1544"/>
      <c r="P6" s="1544"/>
      <c r="Q6" s="1544"/>
      <c r="R6" s="1544"/>
      <c r="S6" s="1544"/>
      <c r="T6" s="1544"/>
      <c r="U6" s="1544"/>
      <c r="V6" s="1544"/>
      <c r="W6" s="1544"/>
      <c r="X6" s="1544"/>
      <c r="Y6" s="1544"/>
      <c r="Z6" s="1544"/>
      <c r="AA6" s="498"/>
      <c r="AB6" s="498"/>
      <c r="AC6" s="498"/>
      <c r="AD6" s="498"/>
      <c r="AE6" s="498"/>
      <c r="AF6" s="498"/>
      <c r="AG6" s="499"/>
      <c r="AH6" s="654"/>
      <c r="AI6" s="654"/>
      <c r="AJ6" s="1519"/>
    </row>
    <row r="7" spans="1:38" s="6" customFormat="1" ht="91.5" thickBot="1" x14ac:dyDescent="0.5">
      <c r="A7" s="620"/>
      <c r="B7" s="60"/>
      <c r="C7" s="534"/>
      <c r="E7" s="100"/>
      <c r="F7" s="660" t="s">
        <v>320</v>
      </c>
      <c r="G7" s="84"/>
      <c r="H7" s="84"/>
      <c r="I7" s="84"/>
      <c r="J7" s="84"/>
      <c r="K7" s="84"/>
      <c r="L7" s="84"/>
      <c r="M7" s="84"/>
      <c r="N7" s="84"/>
      <c r="O7" s="84"/>
      <c r="P7" s="84"/>
      <c r="Q7" s="84"/>
      <c r="R7" s="84"/>
      <c r="S7" s="62"/>
      <c r="T7" s="62"/>
      <c r="U7" s="62"/>
      <c r="V7" s="62"/>
      <c r="W7" s="62"/>
      <c r="X7" s="62"/>
      <c r="Y7" s="62"/>
      <c r="Z7" s="62"/>
      <c r="AA7" s="62"/>
      <c r="AB7" s="62"/>
      <c r="AC7" s="62"/>
      <c r="AD7" s="62"/>
      <c r="AE7" s="62"/>
      <c r="AF7" s="62"/>
      <c r="AG7" s="101"/>
      <c r="AH7" s="654"/>
      <c r="AI7" s="654"/>
      <c r="AJ7" s="1519"/>
      <c r="AL7" s="311"/>
    </row>
    <row r="8" spans="1:38" s="6" customFormat="1" ht="34.5" customHeight="1" thickBot="1" x14ac:dyDescent="0.25">
      <c r="A8" s="620"/>
      <c r="B8" s="1216" t="s">
        <v>167</v>
      </c>
      <c r="C8" s="479"/>
      <c r="E8" s="572" t="s">
        <v>319</v>
      </c>
      <c r="F8" s="656" t="s">
        <v>545</v>
      </c>
      <c r="G8" s="1491" t="s">
        <v>546</v>
      </c>
      <c r="H8" s="1491"/>
      <c r="I8" s="1491"/>
      <c r="J8" s="1491"/>
      <c r="K8" s="1491"/>
      <c r="L8" s="1491"/>
      <c r="M8" s="1492" t="s">
        <v>547</v>
      </c>
      <c r="N8" s="1493"/>
      <c r="O8" s="1493"/>
      <c r="P8" s="1493"/>
      <c r="Q8" s="1493"/>
      <c r="R8" s="1494"/>
      <c r="S8" s="1495" t="s">
        <v>548</v>
      </c>
      <c r="T8" s="1496"/>
      <c r="U8" s="1496"/>
      <c r="V8" s="1496"/>
      <c r="W8" s="1497"/>
      <c r="X8" s="1495" t="s">
        <v>549</v>
      </c>
      <c r="Y8" s="1448"/>
      <c r="Z8" s="1448"/>
      <c r="AA8" s="1448"/>
      <c r="AB8" s="1498"/>
      <c r="AC8" s="1448" t="s">
        <v>550</v>
      </c>
      <c r="AD8" s="1448"/>
      <c r="AE8" s="1449"/>
      <c r="AF8" s="1449"/>
      <c r="AG8" s="1450"/>
      <c r="AH8" s="654"/>
      <c r="AI8" s="654"/>
      <c r="AJ8" s="1519"/>
    </row>
    <row r="9" spans="1:38" s="6" customFormat="1" ht="30" x14ac:dyDescent="0.2">
      <c r="A9" s="620"/>
      <c r="B9" s="1241" t="s">
        <v>194</v>
      </c>
      <c r="C9" s="479"/>
      <c r="E9" s="1510" t="s">
        <v>218</v>
      </c>
      <c r="F9" s="1451" t="str">
        <f>Title!$B$4</f>
        <v>R3</v>
      </c>
      <c r="G9" s="654"/>
      <c r="H9" s="1459" t="str">
        <f>$F$9</f>
        <v>R3</v>
      </c>
      <c r="I9" s="1460"/>
      <c r="J9" s="1461"/>
      <c r="K9" s="1461"/>
      <c r="L9" s="1629"/>
      <c r="M9" s="661"/>
      <c r="N9" s="1453" t="s">
        <v>232</v>
      </c>
      <c r="O9" s="1454"/>
      <c r="P9" s="1454"/>
      <c r="Q9" s="1454"/>
      <c r="R9" s="1455"/>
      <c r="S9" s="1459" t="str">
        <f>$F$9</f>
        <v>R3</v>
      </c>
      <c r="T9" s="1460"/>
      <c r="U9" s="1461"/>
      <c r="V9" s="1461"/>
      <c r="W9" s="1462"/>
      <c r="X9" s="1467" t="str">
        <f>$F$9</f>
        <v>R3</v>
      </c>
      <c r="Y9" s="1468"/>
      <c r="Z9" s="1468"/>
      <c r="AA9" s="1468"/>
      <c r="AB9" s="1469"/>
      <c r="AC9" s="1473" t="str">
        <f>$F$9</f>
        <v>R3</v>
      </c>
      <c r="AD9" s="1474"/>
      <c r="AE9" s="1461"/>
      <c r="AF9" s="1461"/>
      <c r="AG9" s="1462"/>
      <c r="AH9" s="654"/>
      <c r="AI9" s="654"/>
      <c r="AJ9" s="31"/>
    </row>
    <row r="10" spans="1:38" s="31" customFormat="1" ht="30.75" thickBot="1" x14ac:dyDescent="0.25">
      <c r="A10" s="620"/>
      <c r="B10" s="665"/>
      <c r="C10" s="672"/>
      <c r="D10" s="6"/>
      <c r="E10" s="1511"/>
      <c r="F10" s="1452"/>
      <c r="G10" s="654"/>
      <c r="H10" s="1463"/>
      <c r="I10" s="1464"/>
      <c r="J10" s="1465"/>
      <c r="K10" s="1465"/>
      <c r="L10" s="1630"/>
      <c r="M10" s="661"/>
      <c r="N10" s="1456"/>
      <c r="O10" s="1457"/>
      <c r="P10" s="1457"/>
      <c r="Q10" s="1457"/>
      <c r="R10" s="1458"/>
      <c r="S10" s="1463"/>
      <c r="T10" s="1464"/>
      <c r="U10" s="1465"/>
      <c r="V10" s="1465"/>
      <c r="W10" s="1466"/>
      <c r="X10" s="1470"/>
      <c r="Y10" s="1471"/>
      <c r="Z10" s="1471"/>
      <c r="AA10" s="1471"/>
      <c r="AB10" s="1472"/>
      <c r="AC10" s="1464"/>
      <c r="AD10" s="1465"/>
      <c r="AE10" s="1465"/>
      <c r="AF10" s="1465"/>
      <c r="AG10" s="1466"/>
      <c r="AH10" s="654"/>
      <c r="AI10" s="654"/>
      <c r="AJ10" s="15"/>
      <c r="AK10" s="6"/>
    </row>
    <row r="11" spans="1:38" s="13" customFormat="1" ht="60.75" customHeight="1" x14ac:dyDescent="0.2">
      <c r="A11" s="620"/>
      <c r="B11" s="1243" t="s">
        <v>560</v>
      </c>
      <c r="C11" s="479"/>
      <c r="D11" s="6"/>
      <c r="E11" s="573" t="s">
        <v>300</v>
      </c>
      <c r="F11" s="574"/>
      <c r="G11" s="654"/>
      <c r="H11" s="1475" t="s">
        <v>503</v>
      </c>
      <c r="I11" s="1476"/>
      <c r="J11" s="1476"/>
      <c r="K11" s="1476"/>
      <c r="L11" s="1476"/>
      <c r="M11" s="661"/>
      <c r="N11" s="1549" t="s">
        <v>220</v>
      </c>
      <c r="O11" s="1484" t="s">
        <v>489</v>
      </c>
      <c r="P11" s="1545" t="s">
        <v>38</v>
      </c>
      <c r="Q11" s="1487" t="s">
        <v>459</v>
      </c>
      <c r="R11" s="1540"/>
      <c r="S11" s="1543" t="s">
        <v>332</v>
      </c>
      <c r="T11" s="1484" t="s">
        <v>489</v>
      </c>
      <c r="U11" s="1545" t="s">
        <v>38</v>
      </c>
      <c r="V11" s="1546" t="s">
        <v>726</v>
      </c>
      <c r="W11" s="1489" t="s">
        <v>37</v>
      </c>
      <c r="X11" s="1489" t="s">
        <v>37</v>
      </c>
      <c r="Y11" s="1532"/>
      <c r="Z11" s="1484" t="s">
        <v>489</v>
      </c>
      <c r="AA11" s="1532"/>
      <c r="AB11" s="1502" t="s">
        <v>495</v>
      </c>
      <c r="AC11" s="1535" t="s">
        <v>312</v>
      </c>
      <c r="AD11" s="1536"/>
      <c r="AE11" s="1536"/>
      <c r="AF11" s="1536"/>
      <c r="AG11" s="1537"/>
      <c r="AH11" s="654"/>
      <c r="AI11" s="654"/>
      <c r="AJ11" s="15"/>
      <c r="AK11" s="6"/>
    </row>
    <row r="12" spans="1:38" s="13" customFormat="1" ht="60.75" customHeight="1" thickBot="1" x14ac:dyDescent="0.25">
      <c r="A12" s="58"/>
      <c r="B12" s="669" t="s">
        <v>561</v>
      </c>
      <c r="C12" s="59"/>
      <c r="D12" s="6"/>
      <c r="E12" s="575" t="s">
        <v>299</v>
      </c>
      <c r="F12" s="574"/>
      <c r="G12" s="654"/>
      <c r="H12" s="1477"/>
      <c r="I12" s="1478"/>
      <c r="J12" s="1478"/>
      <c r="K12" s="1478"/>
      <c r="L12" s="1478"/>
      <c r="M12" s="661"/>
      <c r="N12" s="1550"/>
      <c r="O12" s="1485"/>
      <c r="P12" s="1545"/>
      <c r="Q12" s="1487"/>
      <c r="R12" s="1541"/>
      <c r="S12" s="1543"/>
      <c r="T12" s="1485"/>
      <c r="U12" s="1545"/>
      <c r="V12" s="1547"/>
      <c r="W12" s="1490"/>
      <c r="X12" s="1490"/>
      <c r="Y12" s="1533"/>
      <c r="Z12" s="1485"/>
      <c r="AA12" s="1533"/>
      <c r="AB12" s="1503"/>
      <c r="AC12" s="1538"/>
      <c r="AD12" s="1538"/>
      <c r="AE12" s="1538"/>
      <c r="AF12" s="1538"/>
      <c r="AG12" s="1539"/>
      <c r="AH12" s="654"/>
      <c r="AI12" s="654"/>
      <c r="AJ12" s="15"/>
      <c r="AK12" s="6"/>
    </row>
    <row r="13" spans="1:38" s="13" customFormat="1" ht="60.75" customHeight="1" x14ac:dyDescent="0.2">
      <c r="A13" s="620"/>
      <c r="B13" s="1242" t="s">
        <v>220</v>
      </c>
      <c r="C13" s="479"/>
      <c r="D13" s="6"/>
      <c r="E13" s="575" t="s">
        <v>297</v>
      </c>
      <c r="F13" s="574"/>
      <c r="G13" s="654"/>
      <c r="H13" s="1479" t="s">
        <v>504</v>
      </c>
      <c r="I13" s="1480"/>
      <c r="J13" s="1480"/>
      <c r="K13" s="1480"/>
      <c r="L13" s="1480"/>
      <c r="M13" s="661"/>
      <c r="N13" s="1550"/>
      <c r="O13" s="1485"/>
      <c r="P13" s="1545"/>
      <c r="Q13" s="1487"/>
      <c r="R13" s="1541"/>
      <c r="S13" s="1543"/>
      <c r="T13" s="1485"/>
      <c r="U13" s="1545"/>
      <c r="V13" s="1547"/>
      <c r="W13" s="1490"/>
      <c r="X13" s="1490"/>
      <c r="Y13" s="1533"/>
      <c r="Z13" s="1485"/>
      <c r="AA13" s="1533"/>
      <c r="AB13" s="1503"/>
      <c r="AC13" s="1538"/>
      <c r="AD13" s="1538"/>
      <c r="AE13" s="1538"/>
      <c r="AF13" s="1538"/>
      <c r="AG13" s="1539"/>
      <c r="AH13" s="654"/>
      <c r="AI13" s="654"/>
      <c r="AJ13" s="1519"/>
      <c r="AK13" s="6"/>
    </row>
    <row r="14" spans="1:38" s="13" customFormat="1" ht="60.75" customHeight="1" x14ac:dyDescent="0.2">
      <c r="A14" s="58"/>
      <c r="B14" s="1240" t="s">
        <v>332</v>
      </c>
      <c r="C14" s="479"/>
      <c r="D14" s="6"/>
      <c r="E14" s="575" t="s">
        <v>298</v>
      </c>
      <c r="F14" s="574"/>
      <c r="G14" s="654"/>
      <c r="H14" s="1479" t="s">
        <v>505</v>
      </c>
      <c r="I14" s="1480"/>
      <c r="J14" s="1480"/>
      <c r="K14" s="1480"/>
      <c r="L14" s="1480"/>
      <c r="M14" s="661"/>
      <c r="N14" s="1550"/>
      <c r="O14" s="1486"/>
      <c r="P14" s="1545"/>
      <c r="Q14" s="1487"/>
      <c r="R14" s="1542"/>
      <c r="S14" s="1543"/>
      <c r="T14" s="1486"/>
      <c r="U14" s="1545"/>
      <c r="V14" s="1548"/>
      <c r="W14" s="1490"/>
      <c r="X14" s="1490"/>
      <c r="Y14" s="1534"/>
      <c r="Z14" s="1486"/>
      <c r="AA14" s="1534"/>
      <c r="AB14" s="1503"/>
      <c r="AC14" s="1521" t="s">
        <v>212</v>
      </c>
      <c r="AD14" s="1521"/>
      <c r="AE14" s="1521"/>
      <c r="AF14" s="1521"/>
      <c r="AG14" s="1522"/>
      <c r="AH14" s="654"/>
      <c r="AI14" s="654"/>
      <c r="AJ14" s="1520"/>
      <c r="AK14" s="6"/>
    </row>
    <row r="15" spans="1:38" s="13" customFormat="1" ht="34.5" thickBot="1" x14ac:dyDescent="0.25">
      <c r="A15" s="58"/>
      <c r="B15" s="1225" t="s">
        <v>368</v>
      </c>
      <c r="C15" s="479"/>
      <c r="D15" s="6"/>
      <c r="E15" s="576" t="s">
        <v>281</v>
      </c>
      <c r="F15" s="574"/>
      <c r="G15" s="654"/>
      <c r="H15" s="1523" t="s">
        <v>237</v>
      </c>
      <c r="I15" s="1524"/>
      <c r="J15" s="1524"/>
      <c r="K15" s="1524"/>
      <c r="L15" s="1525"/>
      <c r="M15" s="661"/>
      <c r="N15" s="1523" t="s">
        <v>237</v>
      </c>
      <c r="O15" s="1524"/>
      <c r="P15" s="1524"/>
      <c r="Q15" s="1524"/>
      <c r="R15" s="1526"/>
      <c r="S15" s="1527" t="s">
        <v>237</v>
      </c>
      <c r="T15" s="1528"/>
      <c r="U15" s="1528"/>
      <c r="V15" s="1528"/>
      <c r="W15" s="1529"/>
      <c r="X15" s="1523" t="s">
        <v>237</v>
      </c>
      <c r="Y15" s="1524"/>
      <c r="Z15" s="1524"/>
      <c r="AA15" s="1524"/>
      <c r="AB15" s="1526"/>
      <c r="AC15" s="1530" t="s">
        <v>237</v>
      </c>
      <c r="AD15" s="1530"/>
      <c r="AE15" s="1530"/>
      <c r="AF15" s="1530"/>
      <c r="AG15" s="1531"/>
      <c r="AH15" s="654"/>
      <c r="AI15" s="654"/>
      <c r="AJ15" s="15"/>
      <c r="AK15" s="6"/>
    </row>
    <row r="16" spans="1:38" s="13" customFormat="1" ht="45" customHeight="1" x14ac:dyDescent="0.2">
      <c r="A16" s="58"/>
      <c r="B16" s="1226" t="s">
        <v>461</v>
      </c>
      <c r="C16" s="483"/>
      <c r="D16" s="6"/>
      <c r="E16" s="655" t="s">
        <v>280</v>
      </c>
      <c r="F16" s="501"/>
      <c r="G16" s="654"/>
      <c r="H16" s="1481" t="s">
        <v>552</v>
      </c>
      <c r="I16" s="1484" t="s">
        <v>489</v>
      </c>
      <c r="K16" s="1487" t="s">
        <v>459</v>
      </c>
      <c r="L16" s="1554" t="s">
        <v>38</v>
      </c>
      <c r="M16" s="662"/>
      <c r="N16" s="1488" t="s">
        <v>461</v>
      </c>
      <c r="O16" s="1489" t="s">
        <v>37</v>
      </c>
      <c r="P16" s="1545" t="s">
        <v>38</v>
      </c>
      <c r="Q16" s="1555" t="s">
        <v>495</v>
      </c>
      <c r="R16" s="1540"/>
      <c r="S16" s="1571" t="s">
        <v>312</v>
      </c>
      <c r="T16" s="1572"/>
      <c r="U16" s="1572"/>
      <c r="V16" s="1572"/>
      <c r="W16" s="1573"/>
      <c r="X16" s="1489" t="s">
        <v>37</v>
      </c>
      <c r="Y16" s="1574" t="s">
        <v>469</v>
      </c>
      <c r="Z16" s="1499"/>
      <c r="AA16" s="1576" t="s">
        <v>458</v>
      </c>
      <c r="AB16" s="1557" t="s">
        <v>459</v>
      </c>
      <c r="AC16" s="1535" t="s">
        <v>212</v>
      </c>
      <c r="AD16" s="1535"/>
      <c r="AE16" s="1535"/>
      <c r="AF16" s="1535"/>
      <c r="AG16" s="1624"/>
      <c r="AH16" s="654"/>
      <c r="AI16" s="654"/>
      <c r="AJ16" s="15"/>
      <c r="AK16" s="6"/>
    </row>
    <row r="17" spans="1:37" s="13" customFormat="1" ht="45" x14ac:dyDescent="0.2">
      <c r="A17" s="58"/>
      <c r="B17" s="1247" t="s">
        <v>487</v>
      </c>
      <c r="C17" s="419"/>
      <c r="D17" s="6"/>
      <c r="E17" s="655" t="s">
        <v>282</v>
      </c>
      <c r="F17" s="501"/>
      <c r="G17" s="654"/>
      <c r="H17" s="1482"/>
      <c r="I17" s="1485"/>
      <c r="K17" s="1487"/>
      <c r="L17" s="1554"/>
      <c r="M17" s="662"/>
      <c r="N17" s="1488"/>
      <c r="O17" s="1490"/>
      <c r="P17" s="1545"/>
      <c r="Q17" s="1556"/>
      <c r="R17" s="1541"/>
      <c r="S17" s="1571"/>
      <c r="T17" s="1572"/>
      <c r="U17" s="1572"/>
      <c r="V17" s="1572"/>
      <c r="W17" s="1573"/>
      <c r="X17" s="1490"/>
      <c r="Y17" s="1574"/>
      <c r="Z17" s="1500"/>
      <c r="AA17" s="1576"/>
      <c r="AB17" s="1557"/>
      <c r="AC17" s="1480"/>
      <c r="AD17" s="1480"/>
      <c r="AE17" s="1480"/>
      <c r="AF17" s="1480"/>
      <c r="AG17" s="1625"/>
      <c r="AH17" s="654"/>
      <c r="AI17" s="654"/>
      <c r="AJ17" s="15"/>
      <c r="AK17" s="6"/>
    </row>
    <row r="18" spans="1:37" s="13" customFormat="1" ht="45" x14ac:dyDescent="0.2">
      <c r="A18" s="58"/>
      <c r="B18" s="60"/>
      <c r="C18" s="59"/>
      <c r="D18" s="6"/>
      <c r="E18" s="655" t="s">
        <v>283</v>
      </c>
      <c r="F18" s="501"/>
      <c r="G18" s="654"/>
      <c r="H18" s="1482"/>
      <c r="I18" s="1485"/>
      <c r="K18" s="1487"/>
      <c r="L18" s="1554"/>
      <c r="M18" s="662"/>
      <c r="N18" s="1488"/>
      <c r="O18" s="1490"/>
      <c r="P18" s="1545"/>
      <c r="Q18" s="1556"/>
      <c r="R18" s="1541"/>
      <c r="S18" s="1558" t="s">
        <v>211</v>
      </c>
      <c r="T18" s="1559"/>
      <c r="U18" s="1559"/>
      <c r="V18" s="1559"/>
      <c r="W18" s="1560"/>
      <c r="X18" s="1490"/>
      <c r="Y18" s="1574"/>
      <c r="Z18" s="1500"/>
      <c r="AA18" s="1576"/>
      <c r="AB18" s="1557"/>
      <c r="AC18" s="1480"/>
      <c r="AD18" s="1480"/>
      <c r="AE18" s="1480"/>
      <c r="AF18" s="1480"/>
      <c r="AG18" s="1625"/>
      <c r="AH18" s="654"/>
      <c r="AI18" s="654"/>
      <c r="AJ18" s="15"/>
      <c r="AK18" s="6"/>
    </row>
    <row r="19" spans="1:37" s="13" customFormat="1" ht="45.75" thickBot="1" x14ac:dyDescent="0.25">
      <c r="A19" s="620"/>
      <c r="B19" s="1243" t="s">
        <v>564</v>
      </c>
      <c r="C19" s="479"/>
      <c r="D19" s="6"/>
      <c r="E19" s="655" t="s">
        <v>284</v>
      </c>
      <c r="F19" s="501"/>
      <c r="G19" s="654"/>
      <c r="H19" s="1483"/>
      <c r="I19" s="1486"/>
      <c r="K19" s="1487"/>
      <c r="L19" s="1554"/>
      <c r="M19" s="662"/>
      <c r="N19" s="1488"/>
      <c r="O19" s="1490"/>
      <c r="P19" s="1545"/>
      <c r="Q19" s="1502"/>
      <c r="R19" s="1542"/>
      <c r="S19" s="1561" t="s">
        <v>178</v>
      </c>
      <c r="T19" s="1562"/>
      <c r="U19" s="1562"/>
      <c r="V19" s="1562"/>
      <c r="W19" s="1563"/>
      <c r="X19" s="1490"/>
      <c r="Y19" s="1574"/>
      <c r="Z19" s="1575"/>
      <c r="AA19" s="1577"/>
      <c r="AB19" s="1557"/>
      <c r="AC19" s="1626"/>
      <c r="AD19" s="1626"/>
      <c r="AE19" s="1626"/>
      <c r="AF19" s="1626"/>
      <c r="AG19" s="1627"/>
      <c r="AH19" s="654"/>
      <c r="AI19" s="654"/>
      <c r="AJ19" s="15"/>
      <c r="AK19" s="6"/>
    </row>
    <row r="20" spans="1:37" s="13" customFormat="1" ht="33.75" customHeight="1" x14ac:dyDescent="0.2">
      <c r="A20" s="58"/>
      <c r="B20" s="669" t="s">
        <v>565</v>
      </c>
      <c r="C20" s="59"/>
      <c r="D20" s="6"/>
      <c r="E20" s="577" t="s">
        <v>305</v>
      </c>
      <c r="F20" s="501"/>
      <c r="G20" s="654"/>
      <c r="H20" s="1564" t="s">
        <v>294</v>
      </c>
      <c r="I20" s="1565"/>
      <c r="J20" s="1565"/>
      <c r="K20" s="1565"/>
      <c r="L20" s="1566"/>
      <c r="M20" s="661"/>
      <c r="N20" s="1567" t="s">
        <v>294</v>
      </c>
      <c r="O20" s="1568"/>
      <c r="P20" s="1568"/>
      <c r="Q20" s="1568"/>
      <c r="R20" s="1569"/>
      <c r="S20" s="1567" t="s">
        <v>294</v>
      </c>
      <c r="T20" s="1568"/>
      <c r="U20" s="1568"/>
      <c r="V20" s="1568"/>
      <c r="W20" s="1569"/>
      <c r="X20" s="1567" t="s">
        <v>294</v>
      </c>
      <c r="Y20" s="1568"/>
      <c r="Z20" s="1568"/>
      <c r="AA20" s="1568"/>
      <c r="AB20" s="1569"/>
      <c r="AC20" s="1620" t="s">
        <v>150</v>
      </c>
      <c r="AD20" s="1620"/>
      <c r="AE20" s="1620"/>
      <c r="AF20" s="1620"/>
      <c r="AG20" s="1621"/>
      <c r="AH20" s="654"/>
      <c r="AI20" s="654"/>
      <c r="AJ20" s="15"/>
      <c r="AK20" s="6"/>
    </row>
    <row r="21" spans="1:37" s="13" customFormat="1" ht="34.5" customHeight="1" thickBot="1" x14ac:dyDescent="0.25">
      <c r="A21" s="620"/>
      <c r="B21" s="1217" t="s">
        <v>328</v>
      </c>
      <c r="C21" s="479"/>
      <c r="D21" s="6"/>
      <c r="E21" s="577" t="s">
        <v>306</v>
      </c>
      <c r="F21" s="501"/>
      <c r="G21" s="654"/>
      <c r="H21" s="1564"/>
      <c r="I21" s="1565"/>
      <c r="J21" s="1565"/>
      <c r="K21" s="1565"/>
      <c r="L21" s="1566"/>
      <c r="M21" s="661"/>
      <c r="N21" s="1567"/>
      <c r="O21" s="1570"/>
      <c r="P21" s="1568"/>
      <c r="Q21" s="1568"/>
      <c r="R21" s="1569"/>
      <c r="S21" s="1567"/>
      <c r="T21" s="1568"/>
      <c r="U21" s="1568"/>
      <c r="V21" s="1568"/>
      <c r="W21" s="1569"/>
      <c r="X21" s="1567"/>
      <c r="Y21" s="1568"/>
      <c r="Z21" s="1568"/>
      <c r="AA21" s="1568"/>
      <c r="AB21" s="1569"/>
      <c r="AC21" s="1622"/>
      <c r="AD21" s="1622"/>
      <c r="AE21" s="1622"/>
      <c r="AF21" s="1622"/>
      <c r="AG21" s="1623"/>
      <c r="AH21" s="654"/>
      <c r="AI21" s="654"/>
      <c r="AJ21" s="15"/>
      <c r="AK21" s="6"/>
    </row>
    <row r="22" spans="1:37" s="13" customFormat="1" ht="45" customHeight="1" x14ac:dyDescent="0.25">
      <c r="A22" s="58"/>
      <c r="B22" s="1219" t="s">
        <v>367</v>
      </c>
      <c r="C22" s="479"/>
      <c r="D22" s="6"/>
      <c r="E22" s="1551" t="s">
        <v>285</v>
      </c>
      <c r="F22" s="500"/>
      <c r="G22" s="654"/>
      <c r="H22" s="1580" t="s">
        <v>119</v>
      </c>
      <c r="I22" s="1484" t="s">
        <v>489</v>
      </c>
      <c r="J22" s="1499"/>
      <c r="K22" s="1546" t="s">
        <v>726</v>
      </c>
      <c r="L22" s="1554" t="s">
        <v>38</v>
      </c>
      <c r="M22" s="662"/>
      <c r="N22" s="1584" t="s">
        <v>368</v>
      </c>
      <c r="O22" s="1587" t="s">
        <v>732</v>
      </c>
      <c r="P22" s="1590" t="s">
        <v>119</v>
      </c>
      <c r="Q22" s="1591" t="s">
        <v>733</v>
      </c>
      <c r="R22" s="1489" t="s">
        <v>37</v>
      </c>
      <c r="S22" s="1594" t="s">
        <v>368</v>
      </c>
      <c r="T22" s="1489" t="s">
        <v>37</v>
      </c>
      <c r="U22" s="1580" t="s">
        <v>119</v>
      </c>
      <c r="V22" s="1502" t="s">
        <v>495</v>
      </c>
      <c r="W22" s="1540"/>
      <c r="X22" s="1532"/>
      <c r="Y22" s="1581" t="s">
        <v>368</v>
      </c>
      <c r="Z22" s="1484" t="s">
        <v>489</v>
      </c>
      <c r="AA22" s="1545" t="s">
        <v>38</v>
      </c>
      <c r="AB22" s="1557" t="s">
        <v>459</v>
      </c>
      <c r="AC22" s="1578"/>
      <c r="AD22" s="1578"/>
      <c r="AE22" s="1578"/>
      <c r="AF22" s="1578"/>
      <c r="AG22" s="1579"/>
      <c r="AH22" s="654"/>
      <c r="AI22" s="654"/>
      <c r="AJ22" s="15"/>
      <c r="AK22" s="6"/>
    </row>
    <row r="23" spans="1:37" s="13" customFormat="1" ht="45" x14ac:dyDescent="0.25">
      <c r="A23" s="58"/>
      <c r="B23" s="1245" t="s">
        <v>386</v>
      </c>
      <c r="C23" s="479"/>
      <c r="D23" s="6"/>
      <c r="E23" s="1552"/>
      <c r="F23" s="500"/>
      <c r="G23" s="654"/>
      <c r="H23" s="1580"/>
      <c r="I23" s="1485"/>
      <c r="J23" s="1500"/>
      <c r="K23" s="1547"/>
      <c r="L23" s="1554"/>
      <c r="M23" s="662"/>
      <c r="N23" s="1585"/>
      <c r="O23" s="1588"/>
      <c r="P23" s="1590"/>
      <c r="Q23" s="1592"/>
      <c r="R23" s="1490"/>
      <c r="S23" s="1595"/>
      <c r="T23" s="1490"/>
      <c r="U23" s="1580"/>
      <c r="V23" s="1503"/>
      <c r="W23" s="1541"/>
      <c r="X23" s="1533"/>
      <c r="Y23" s="1582"/>
      <c r="Z23" s="1485"/>
      <c r="AA23" s="1545"/>
      <c r="AB23" s="1557"/>
      <c r="AC23" s="1578"/>
      <c r="AD23" s="1578"/>
      <c r="AE23" s="1578"/>
      <c r="AF23" s="1578"/>
      <c r="AG23" s="1579"/>
      <c r="AH23" s="654"/>
      <c r="AI23" s="654"/>
      <c r="AJ23" s="15"/>
      <c r="AK23" s="6"/>
    </row>
    <row r="24" spans="1:37" s="13" customFormat="1" ht="45" x14ac:dyDescent="0.6">
      <c r="A24" s="58"/>
      <c r="B24" s="1221" t="s">
        <v>385</v>
      </c>
      <c r="C24" s="479"/>
      <c r="D24" s="6"/>
      <c r="E24" s="1552"/>
      <c r="F24" s="524"/>
      <c r="G24" s="654"/>
      <c r="H24" s="1580"/>
      <c r="I24" s="1485"/>
      <c r="J24" s="1500"/>
      <c r="K24" s="1547"/>
      <c r="L24" s="1554"/>
      <c r="M24" s="662"/>
      <c r="N24" s="1585"/>
      <c r="O24" s="1588"/>
      <c r="P24" s="1590"/>
      <c r="Q24" s="1592"/>
      <c r="R24" s="1490"/>
      <c r="S24" s="1595"/>
      <c r="T24" s="1490"/>
      <c r="U24" s="1580"/>
      <c r="V24" s="1503"/>
      <c r="W24" s="1541"/>
      <c r="X24" s="1533"/>
      <c r="Y24" s="1582"/>
      <c r="Z24" s="1485"/>
      <c r="AA24" s="1545"/>
      <c r="AB24" s="1557"/>
      <c r="AC24" s="1578"/>
      <c r="AD24" s="1578"/>
      <c r="AE24" s="1578"/>
      <c r="AF24" s="1578"/>
      <c r="AG24" s="1579"/>
      <c r="AH24" s="654"/>
      <c r="AI24" s="654"/>
      <c r="AJ24" s="15"/>
      <c r="AK24" s="6"/>
    </row>
    <row r="25" spans="1:37" s="13" customFormat="1" ht="45.75" thickBot="1" x14ac:dyDescent="0.3">
      <c r="A25" s="58"/>
      <c r="B25" s="1222" t="s">
        <v>463</v>
      </c>
      <c r="C25" s="479"/>
      <c r="D25" s="6"/>
      <c r="E25" s="1553"/>
      <c r="F25" s="525"/>
      <c r="G25" s="654"/>
      <c r="H25" s="1580"/>
      <c r="I25" s="1486"/>
      <c r="J25" s="1501"/>
      <c r="K25" s="1548"/>
      <c r="L25" s="1554"/>
      <c r="M25" s="662"/>
      <c r="N25" s="1586"/>
      <c r="O25" s="1589"/>
      <c r="P25" s="1590"/>
      <c r="Q25" s="1593"/>
      <c r="R25" s="1490"/>
      <c r="S25" s="1596"/>
      <c r="T25" s="1490"/>
      <c r="U25" s="1580"/>
      <c r="V25" s="1503"/>
      <c r="W25" s="1542"/>
      <c r="X25" s="1534"/>
      <c r="Y25" s="1583"/>
      <c r="Z25" s="1486"/>
      <c r="AA25" s="1545"/>
      <c r="AB25" s="1557"/>
      <c r="AC25" s="1578"/>
      <c r="AD25" s="1578"/>
      <c r="AE25" s="1578"/>
      <c r="AF25" s="1578"/>
      <c r="AG25" s="1579"/>
      <c r="AH25" s="654"/>
      <c r="AI25" s="654"/>
      <c r="AJ25" s="15"/>
      <c r="AK25" s="6"/>
    </row>
    <row r="26" spans="1:37" s="13" customFormat="1" ht="34.5" thickBot="1" x14ac:dyDescent="0.3">
      <c r="A26" s="58"/>
      <c r="B26" s="1223" t="s">
        <v>464</v>
      </c>
      <c r="C26" s="479"/>
      <c r="D26" s="6"/>
      <c r="E26" s="578" t="s">
        <v>286</v>
      </c>
      <c r="F26" s="526"/>
      <c r="G26" s="654"/>
      <c r="H26" s="1523" t="s">
        <v>237</v>
      </c>
      <c r="I26" s="1524"/>
      <c r="J26" s="1524"/>
      <c r="K26" s="1524"/>
      <c r="L26" s="1525"/>
      <c r="M26" s="661"/>
      <c r="N26" s="1523" t="s">
        <v>237</v>
      </c>
      <c r="O26" s="1528"/>
      <c r="P26" s="1524"/>
      <c r="Q26" s="1524"/>
      <c r="R26" s="1526"/>
      <c r="S26" s="1523" t="s">
        <v>237</v>
      </c>
      <c r="T26" s="1524"/>
      <c r="U26" s="1524"/>
      <c r="V26" s="1524"/>
      <c r="W26" s="1526"/>
      <c r="X26" s="1523" t="s">
        <v>237</v>
      </c>
      <c r="Y26" s="1524"/>
      <c r="Z26" s="1524"/>
      <c r="AA26" s="1524"/>
      <c r="AB26" s="1526"/>
      <c r="AC26" s="1578"/>
      <c r="AD26" s="1578"/>
      <c r="AE26" s="1578"/>
      <c r="AF26" s="1578"/>
      <c r="AG26" s="1579"/>
      <c r="AH26" s="654"/>
      <c r="AI26" s="654"/>
      <c r="AJ26" s="15"/>
      <c r="AK26" s="6"/>
    </row>
    <row r="27" spans="1:37" s="13" customFormat="1" ht="45" customHeight="1" x14ac:dyDescent="0.2">
      <c r="A27" s="58"/>
      <c r="B27" s="1233" t="s">
        <v>42</v>
      </c>
      <c r="C27" s="479"/>
      <c r="D27" s="6"/>
      <c r="E27" s="655" t="s">
        <v>260</v>
      </c>
      <c r="F27" s="1655" t="s">
        <v>186</v>
      </c>
      <c r="G27" s="654"/>
      <c r="H27" s="1658" t="s">
        <v>118</v>
      </c>
      <c r="I27" s="1489" t="s">
        <v>37</v>
      </c>
      <c r="J27" s="1499"/>
      <c r="K27" s="1503" t="s">
        <v>460</v>
      </c>
      <c r="L27" s="1597" t="s">
        <v>556</v>
      </c>
      <c r="M27" s="662"/>
      <c r="N27" s="1499"/>
      <c r="O27" s="1489" t="s">
        <v>37</v>
      </c>
      <c r="P27" s="1580" t="s">
        <v>119</v>
      </c>
      <c r="Q27" s="1591" t="s">
        <v>460</v>
      </c>
      <c r="R27" s="1540"/>
      <c r="S27" s="1603" t="s">
        <v>556</v>
      </c>
      <c r="T27" s="1489" t="s">
        <v>37</v>
      </c>
      <c r="U27" s="1545" t="s">
        <v>38</v>
      </c>
      <c r="V27" s="1487" t="s">
        <v>459</v>
      </c>
      <c r="W27" s="1540"/>
      <c r="X27" s="1489" t="s">
        <v>37</v>
      </c>
      <c r="Y27" s="1499"/>
      <c r="Z27" s="1499"/>
      <c r="AA27" s="1545" t="s">
        <v>38</v>
      </c>
      <c r="AB27" s="1502" t="s">
        <v>460</v>
      </c>
      <c r="AC27" s="1578"/>
      <c r="AD27" s="1578"/>
      <c r="AE27" s="1578"/>
      <c r="AF27" s="1578"/>
      <c r="AG27" s="1579"/>
      <c r="AH27" s="654"/>
      <c r="AI27" s="654"/>
      <c r="AJ27" s="15"/>
      <c r="AK27" s="6"/>
    </row>
    <row r="28" spans="1:37" s="13" customFormat="1" ht="45" customHeight="1" x14ac:dyDescent="0.2">
      <c r="A28" s="58"/>
      <c r="B28" s="1207" t="s">
        <v>36</v>
      </c>
      <c r="C28" s="479"/>
      <c r="D28" s="6"/>
      <c r="E28" s="655" t="s">
        <v>261</v>
      </c>
      <c r="F28" s="1656"/>
      <c r="G28" s="654"/>
      <c r="H28" s="1659"/>
      <c r="I28" s="1490"/>
      <c r="J28" s="1500"/>
      <c r="K28" s="1503"/>
      <c r="L28" s="1598"/>
      <c r="M28" s="662"/>
      <c r="N28" s="1500"/>
      <c r="O28" s="1490"/>
      <c r="P28" s="1580"/>
      <c r="Q28" s="1592"/>
      <c r="R28" s="1541"/>
      <c r="S28" s="1604"/>
      <c r="T28" s="1490"/>
      <c r="U28" s="1545"/>
      <c r="V28" s="1487"/>
      <c r="W28" s="1541"/>
      <c r="X28" s="1490"/>
      <c r="Y28" s="1500"/>
      <c r="Z28" s="1500"/>
      <c r="AA28" s="1545"/>
      <c r="AB28" s="1503"/>
      <c r="AC28" s="1578"/>
      <c r="AD28" s="1578"/>
      <c r="AE28" s="1578"/>
      <c r="AF28" s="1578"/>
      <c r="AG28" s="1579"/>
      <c r="AH28" s="654"/>
      <c r="AI28" s="654"/>
      <c r="AJ28" s="15"/>
      <c r="AK28" s="6"/>
    </row>
    <row r="29" spans="1:37" s="13" customFormat="1" ht="45" customHeight="1" x14ac:dyDescent="0.2">
      <c r="A29" s="58"/>
      <c r="B29" s="60"/>
      <c r="C29" s="59"/>
      <c r="D29" s="6"/>
      <c r="E29" s="655" t="s">
        <v>301</v>
      </c>
      <c r="F29" s="1657"/>
      <c r="G29" s="654"/>
      <c r="H29" s="1659"/>
      <c r="I29" s="1490"/>
      <c r="J29" s="1500"/>
      <c r="K29" s="1503"/>
      <c r="L29" s="1598"/>
      <c r="M29" s="662"/>
      <c r="N29" s="1500"/>
      <c r="O29" s="1490"/>
      <c r="P29" s="1580"/>
      <c r="Q29" s="1592"/>
      <c r="R29" s="1541"/>
      <c r="S29" s="1604"/>
      <c r="T29" s="1490"/>
      <c r="U29" s="1545"/>
      <c r="V29" s="1487"/>
      <c r="W29" s="1541"/>
      <c r="X29" s="1490"/>
      <c r="Y29" s="1500"/>
      <c r="Z29" s="1500"/>
      <c r="AA29" s="1545"/>
      <c r="AB29" s="1503"/>
      <c r="AC29" s="1578"/>
      <c r="AD29" s="1578"/>
      <c r="AE29" s="1578"/>
      <c r="AF29" s="1578"/>
      <c r="AG29" s="1579"/>
      <c r="AH29" s="654"/>
      <c r="AI29" s="654"/>
      <c r="AJ29" s="15"/>
      <c r="AK29" s="6"/>
    </row>
    <row r="30" spans="1:37" s="13" customFormat="1" ht="45.75" customHeight="1" thickBot="1" x14ac:dyDescent="0.25">
      <c r="A30" s="58"/>
      <c r="B30" s="60"/>
      <c r="C30" s="59"/>
      <c r="D30" s="6"/>
      <c r="E30" s="655" t="s">
        <v>302</v>
      </c>
      <c r="F30" s="500"/>
      <c r="G30" s="654"/>
      <c r="H30" s="1659"/>
      <c r="I30" s="1490"/>
      <c r="J30" s="1501"/>
      <c r="K30" s="1503"/>
      <c r="L30" s="1599"/>
      <c r="M30" s="662"/>
      <c r="N30" s="1501"/>
      <c r="O30" s="1490"/>
      <c r="P30" s="1580"/>
      <c r="Q30" s="1593"/>
      <c r="R30" s="1542"/>
      <c r="S30" s="1605"/>
      <c r="T30" s="1601"/>
      <c r="U30" s="1606"/>
      <c r="V30" s="1607"/>
      <c r="W30" s="1602"/>
      <c r="X30" s="1490"/>
      <c r="Y30" s="1575"/>
      <c r="Z30" s="1575"/>
      <c r="AA30" s="1606"/>
      <c r="AB30" s="1643"/>
      <c r="AC30" s="1578"/>
      <c r="AD30" s="1578"/>
      <c r="AE30" s="1578"/>
      <c r="AF30" s="1578"/>
      <c r="AG30" s="1579"/>
      <c r="AH30" s="654"/>
      <c r="AI30" s="654"/>
      <c r="AJ30" s="15"/>
      <c r="AK30" s="6"/>
    </row>
    <row r="31" spans="1:37" s="13" customFormat="1" ht="34.5" thickBot="1" x14ac:dyDescent="0.25">
      <c r="A31" s="58"/>
      <c r="B31" s="60"/>
      <c r="C31" s="59"/>
      <c r="D31" s="6"/>
      <c r="E31" s="579" t="s">
        <v>287</v>
      </c>
      <c r="F31" s="580"/>
      <c r="G31" s="654"/>
      <c r="H31" s="1644" t="s">
        <v>378</v>
      </c>
      <c r="I31" s="1645"/>
      <c r="J31" s="1645"/>
      <c r="K31" s="1645"/>
      <c r="L31" s="1646"/>
      <c r="M31" s="74"/>
      <c r="N31" s="1644" t="s">
        <v>378</v>
      </c>
      <c r="O31" s="1645"/>
      <c r="P31" s="1645"/>
      <c r="Q31" s="1645"/>
      <c r="R31" s="1651"/>
      <c r="S31" s="1608" t="s">
        <v>237</v>
      </c>
      <c r="T31" s="1609"/>
      <c r="U31" s="1609"/>
      <c r="V31" s="1609"/>
      <c r="W31" s="1610"/>
      <c r="X31" s="1647" t="s">
        <v>378</v>
      </c>
      <c r="Y31" s="1648"/>
      <c r="Z31" s="1648"/>
      <c r="AA31" s="1648"/>
      <c r="AB31" s="1649"/>
      <c r="AC31" s="74"/>
      <c r="AD31" s="35"/>
      <c r="AE31" s="35"/>
      <c r="AF31" s="35"/>
      <c r="AG31" s="112"/>
      <c r="AH31" s="654"/>
      <c r="AI31" s="654"/>
      <c r="AJ31" s="15"/>
      <c r="AK31" s="6"/>
    </row>
    <row r="32" spans="1:37" s="13" customFormat="1" ht="30" customHeight="1" x14ac:dyDescent="0.2">
      <c r="A32" s="58"/>
      <c r="B32" s="60"/>
      <c r="C32" s="59"/>
      <c r="D32" s="6"/>
      <c r="E32" s="579" t="s">
        <v>288</v>
      </c>
      <c r="F32" s="1641" t="s">
        <v>235</v>
      </c>
      <c r="G32" s="654"/>
      <c r="H32" s="1644"/>
      <c r="I32" s="1645"/>
      <c r="J32" s="1645"/>
      <c r="K32" s="1645"/>
      <c r="L32" s="1646"/>
      <c r="M32" s="74"/>
      <c r="N32" s="1644"/>
      <c r="O32" s="1645"/>
      <c r="P32" s="1645"/>
      <c r="Q32" s="1645"/>
      <c r="R32" s="1651"/>
      <c r="S32" s="1611" t="s">
        <v>555</v>
      </c>
      <c r="T32" s="1612"/>
      <c r="U32" s="1612"/>
      <c r="V32" s="1612"/>
      <c r="W32" s="1613"/>
      <c r="X32" s="1650"/>
      <c r="Y32" s="1645"/>
      <c r="Z32" s="1645"/>
      <c r="AA32" s="1645"/>
      <c r="AB32" s="1651"/>
      <c r="AC32" s="74"/>
      <c r="AD32" s="35"/>
      <c r="AE32" s="35"/>
      <c r="AF32" s="35"/>
      <c r="AG32" s="112"/>
      <c r="AH32" s="654"/>
      <c r="AI32" s="654"/>
      <c r="AJ32" s="15"/>
      <c r="AK32" s="6"/>
    </row>
    <row r="33" spans="1:45" s="13" customFormat="1" ht="30.75" customHeight="1" thickBot="1" x14ac:dyDescent="0.25">
      <c r="A33" s="620"/>
      <c r="B33" s="1243" t="s">
        <v>562</v>
      </c>
      <c r="C33" s="479"/>
      <c r="D33" s="6"/>
      <c r="E33" s="579" t="s">
        <v>289</v>
      </c>
      <c r="F33" s="1642"/>
      <c r="G33" s="654"/>
      <c r="H33" s="1644"/>
      <c r="I33" s="1645"/>
      <c r="J33" s="1645"/>
      <c r="K33" s="1645"/>
      <c r="L33" s="1646"/>
      <c r="M33" s="74"/>
      <c r="N33" s="1644"/>
      <c r="O33" s="1645"/>
      <c r="P33" s="1645"/>
      <c r="Q33" s="1645"/>
      <c r="R33" s="1651"/>
      <c r="S33" s="1614"/>
      <c r="T33" s="1615"/>
      <c r="U33" s="1615"/>
      <c r="V33" s="1615"/>
      <c r="W33" s="1616"/>
      <c r="X33" s="1652"/>
      <c r="Y33" s="1653"/>
      <c r="Z33" s="1653"/>
      <c r="AA33" s="1653"/>
      <c r="AB33" s="1654"/>
      <c r="AC33" s="74"/>
      <c r="AD33" s="35"/>
      <c r="AE33" s="35"/>
      <c r="AF33" s="35"/>
      <c r="AG33" s="112"/>
      <c r="AH33" s="654"/>
      <c r="AI33" s="654"/>
      <c r="AJ33" s="15"/>
      <c r="AK33" s="6"/>
    </row>
    <row r="34" spans="1:45" s="13" customFormat="1" ht="57.75" customHeight="1" x14ac:dyDescent="0.2">
      <c r="A34" s="58"/>
      <c r="B34" s="669" t="s">
        <v>563</v>
      </c>
      <c r="C34" s="59"/>
      <c r="D34" s="6"/>
      <c r="E34" s="655" t="s">
        <v>290</v>
      </c>
      <c r="F34" s="1642"/>
      <c r="G34" s="654"/>
      <c r="H34" s="1499"/>
      <c r="I34" s="1489" t="s">
        <v>37</v>
      </c>
      <c r="J34" s="1499"/>
      <c r="K34" s="1502" t="s">
        <v>495</v>
      </c>
      <c r="L34" s="1504"/>
      <c r="M34" s="1639"/>
      <c r="N34" s="1499"/>
      <c r="O34" s="1489" t="s">
        <v>37</v>
      </c>
      <c r="P34" s="1499"/>
      <c r="Q34" s="1499"/>
      <c r="R34" s="1540"/>
      <c r="S34" s="1614"/>
      <c r="T34" s="1615"/>
      <c r="U34" s="1615"/>
      <c r="V34" s="1615"/>
      <c r="W34" s="1616"/>
      <c r="X34" s="1631" t="s">
        <v>274</v>
      </c>
      <c r="Y34" s="1631"/>
      <c r="Z34" s="1631"/>
      <c r="AA34" s="1631"/>
      <c r="AB34" s="1631"/>
      <c r="AC34" s="74"/>
      <c r="AD34" s="35"/>
      <c r="AE34" s="35"/>
      <c r="AF34" s="35"/>
      <c r="AG34" s="112"/>
      <c r="AH34" s="654"/>
      <c r="AI34" s="654"/>
      <c r="AJ34" s="15"/>
      <c r="AK34" s="6"/>
    </row>
    <row r="35" spans="1:45" s="13" customFormat="1" ht="57.75" customHeight="1" x14ac:dyDescent="0.2">
      <c r="A35" s="58"/>
      <c r="B35" s="1239" t="s">
        <v>726</v>
      </c>
      <c r="C35" s="479"/>
      <c r="D35" s="6"/>
      <c r="E35" s="655" t="s">
        <v>291</v>
      </c>
      <c r="F35" s="501"/>
      <c r="G35" s="654"/>
      <c r="H35" s="1500"/>
      <c r="I35" s="1490"/>
      <c r="J35" s="1500"/>
      <c r="K35" s="1503"/>
      <c r="L35" s="1505"/>
      <c r="M35" s="1639"/>
      <c r="N35" s="1500"/>
      <c r="O35" s="1490"/>
      <c r="P35" s="1500"/>
      <c r="Q35" s="1500"/>
      <c r="R35" s="1541"/>
      <c r="S35" s="1614"/>
      <c r="T35" s="1615"/>
      <c r="U35" s="1615"/>
      <c r="V35" s="1615"/>
      <c r="W35" s="1616"/>
      <c r="X35" s="1632"/>
      <c r="Y35" s="1632"/>
      <c r="Z35" s="1632"/>
      <c r="AA35" s="1632"/>
      <c r="AB35" s="1632"/>
      <c r="AC35" s="74"/>
      <c r="AD35" s="35"/>
      <c r="AE35" s="35"/>
      <c r="AF35" s="35"/>
      <c r="AG35" s="112"/>
      <c r="AH35" s="654"/>
      <c r="AI35" s="654"/>
      <c r="AJ35" s="15"/>
      <c r="AK35" s="6"/>
    </row>
    <row r="36" spans="1:45" s="13" customFormat="1" ht="57.75" customHeight="1" x14ac:dyDescent="0.2">
      <c r="A36" s="58"/>
      <c r="B36" s="1203" t="s">
        <v>556</v>
      </c>
      <c r="C36" s="479"/>
      <c r="D36" s="6"/>
      <c r="E36" s="655" t="s">
        <v>292</v>
      </c>
      <c r="F36" s="501"/>
      <c r="G36" s="654"/>
      <c r="H36" s="1500"/>
      <c r="I36" s="1490"/>
      <c r="J36" s="1500"/>
      <c r="K36" s="1503"/>
      <c r="L36" s="1505"/>
      <c r="M36" s="1639"/>
      <c r="N36" s="1500"/>
      <c r="O36" s="1490"/>
      <c r="P36" s="1500"/>
      <c r="Q36" s="1500"/>
      <c r="R36" s="1541"/>
      <c r="S36" s="1614"/>
      <c r="T36" s="1615"/>
      <c r="U36" s="1615"/>
      <c r="V36" s="1615"/>
      <c r="W36" s="1616"/>
      <c r="X36" s="1633" t="s">
        <v>316</v>
      </c>
      <c r="Y36" s="1634"/>
      <c r="Z36" s="1634"/>
      <c r="AA36" s="1634"/>
      <c r="AB36" s="1635"/>
      <c r="AC36" s="74"/>
      <c r="AD36" s="35"/>
      <c r="AE36" s="35"/>
      <c r="AF36" s="35"/>
      <c r="AG36" s="112"/>
      <c r="AH36" s="654"/>
      <c r="AI36" s="654"/>
      <c r="AJ36" s="15"/>
      <c r="AK36" s="6"/>
    </row>
    <row r="37" spans="1:45" s="13" customFormat="1" ht="57.75" customHeight="1" thickBot="1" x14ac:dyDescent="0.25">
      <c r="A37" s="58"/>
      <c r="B37" s="60"/>
      <c r="C37" s="59"/>
      <c r="D37" s="6"/>
      <c r="E37" s="581" t="s">
        <v>293</v>
      </c>
      <c r="F37" s="582"/>
      <c r="G37" s="1639"/>
      <c r="H37" s="1501"/>
      <c r="I37" s="1490"/>
      <c r="J37" s="1501"/>
      <c r="K37" s="1503"/>
      <c r="L37" s="1506"/>
      <c r="M37" s="1640"/>
      <c r="N37" s="1575"/>
      <c r="O37" s="1601"/>
      <c r="P37" s="1575"/>
      <c r="Q37" s="1575"/>
      <c r="R37" s="1602"/>
      <c r="S37" s="1617"/>
      <c r="T37" s="1618"/>
      <c r="U37" s="1618"/>
      <c r="V37" s="1618"/>
      <c r="W37" s="1619"/>
      <c r="X37" s="1636"/>
      <c r="Y37" s="1637"/>
      <c r="Z37" s="1637"/>
      <c r="AA37" s="1637"/>
      <c r="AB37" s="1638"/>
      <c r="AC37" s="74"/>
      <c r="AD37" s="35"/>
      <c r="AE37" s="35"/>
      <c r="AF37" s="35"/>
      <c r="AG37" s="112"/>
      <c r="AH37" s="654"/>
      <c r="AI37" s="654"/>
      <c r="AJ37" s="15"/>
      <c r="AK37" s="6"/>
    </row>
    <row r="38" spans="1:45" s="13" customFormat="1" ht="45.75" thickBot="1" x14ac:dyDescent="0.65">
      <c r="A38" s="58"/>
      <c r="B38" s="60"/>
      <c r="C38" s="59"/>
      <c r="D38" s="6"/>
      <c r="E38" s="583" t="s">
        <v>308</v>
      </c>
      <c r="F38" s="527"/>
      <c r="G38" s="1639"/>
      <c r="H38" s="407"/>
      <c r="I38" s="407"/>
      <c r="J38" s="407"/>
      <c r="K38" s="407"/>
      <c r="L38" s="585"/>
      <c r="M38" s="502"/>
      <c r="N38" s="584"/>
      <c r="O38" s="407"/>
      <c r="P38" s="407"/>
      <c r="Q38" s="407"/>
      <c r="R38" s="585"/>
      <c r="S38" s="104"/>
      <c r="T38" s="32"/>
      <c r="U38" s="32"/>
      <c r="V38" s="32"/>
      <c r="W38" s="32"/>
      <c r="X38" s="111"/>
      <c r="Y38" s="33"/>
      <c r="Z38" s="33"/>
      <c r="AA38" s="33"/>
      <c r="AB38" s="33"/>
      <c r="AC38" s="74"/>
      <c r="AD38" s="35"/>
      <c r="AE38" s="35"/>
      <c r="AF38" s="35"/>
      <c r="AG38" s="112"/>
      <c r="AH38" s="654"/>
      <c r="AI38" s="654"/>
      <c r="AJ38" s="15"/>
      <c r="AK38" s="6"/>
    </row>
    <row r="39" spans="1:45" s="13" customFormat="1" ht="45.75" thickBot="1" x14ac:dyDescent="0.65">
      <c r="A39" s="58"/>
      <c r="B39" s="1235" t="s">
        <v>391</v>
      </c>
      <c r="C39" s="484"/>
      <c r="D39" s="6"/>
      <c r="E39" s="586" t="s">
        <v>309</v>
      </c>
      <c r="F39" s="528"/>
      <c r="G39" s="1640"/>
      <c r="H39" s="408"/>
      <c r="I39" s="408"/>
      <c r="J39" s="408"/>
      <c r="K39" s="408"/>
      <c r="L39" s="409"/>
      <c r="M39" s="503"/>
      <c r="N39" s="410"/>
      <c r="O39" s="408"/>
      <c r="P39" s="408"/>
      <c r="Q39" s="408"/>
      <c r="R39" s="409"/>
      <c r="S39" s="105"/>
      <c r="T39" s="106"/>
      <c r="U39" s="106"/>
      <c r="V39" s="106"/>
      <c r="W39" s="106"/>
      <c r="X39" s="113"/>
      <c r="Y39" s="114"/>
      <c r="Z39" s="114"/>
      <c r="AA39" s="114"/>
      <c r="AB39" s="114"/>
      <c r="AC39" s="115"/>
      <c r="AD39" s="116"/>
      <c r="AE39" s="116"/>
      <c r="AF39" s="116"/>
      <c r="AG39" s="117"/>
      <c r="AH39" s="654"/>
      <c r="AI39" s="654"/>
      <c r="AJ39" s="654"/>
      <c r="AK39" s="654"/>
    </row>
    <row r="40" spans="1:45" s="17" customFormat="1" ht="30" x14ac:dyDescent="0.2">
      <c r="A40" s="58"/>
      <c r="B40" s="1236" t="s">
        <v>340</v>
      </c>
      <c r="C40" s="484"/>
      <c r="D40" s="13"/>
      <c r="E40" s="118"/>
      <c r="F40" s="119"/>
      <c r="G40" s="147"/>
      <c r="H40" s="147"/>
      <c r="I40" s="147"/>
      <c r="J40" s="147"/>
      <c r="K40" s="147"/>
      <c r="L40" s="147"/>
      <c r="M40" s="119"/>
      <c r="N40" s="119"/>
      <c r="O40" s="119"/>
      <c r="P40" s="119"/>
      <c r="Q40" s="119"/>
      <c r="R40" s="119"/>
      <c r="S40" s="119"/>
      <c r="T40" s="119"/>
      <c r="U40" s="119"/>
      <c r="V40" s="119"/>
      <c r="W40" s="119"/>
      <c r="X40" s="119"/>
      <c r="Y40" s="119"/>
      <c r="Z40" s="119"/>
      <c r="AA40" s="119"/>
      <c r="AB40" s="119"/>
      <c r="AC40" s="119"/>
      <c r="AD40" s="119"/>
      <c r="AE40" s="119"/>
      <c r="AF40" s="119"/>
      <c r="AG40" s="120"/>
      <c r="AH40" s="654"/>
      <c r="AI40" s="654"/>
      <c r="AJ40" s="654"/>
      <c r="AK40" s="654"/>
    </row>
    <row r="41" spans="1:45" s="17" customFormat="1" ht="35.25" x14ac:dyDescent="0.45">
      <c r="A41" s="58"/>
      <c r="B41" s="1227" t="s">
        <v>318</v>
      </c>
      <c r="C41" s="484"/>
      <c r="D41" s="13"/>
      <c r="E41" s="121"/>
      <c r="F41" s="1600"/>
      <c r="G41" s="1600"/>
      <c r="H41" s="1600"/>
      <c r="I41" s="1600"/>
      <c r="J41" s="1600"/>
      <c r="K41" s="1600"/>
      <c r="L41" s="1600"/>
      <c r="M41" s="1600"/>
      <c r="N41" s="1600"/>
      <c r="O41" s="1600"/>
      <c r="P41" s="1600"/>
      <c r="Q41" s="1600"/>
      <c r="R41" s="1600"/>
      <c r="S41" s="1600"/>
      <c r="T41" s="1600"/>
      <c r="U41" s="1600"/>
      <c r="V41" s="1600"/>
      <c r="W41" s="1600"/>
      <c r="X41" s="1600"/>
      <c r="Y41" s="1600"/>
      <c r="Z41" s="1600"/>
      <c r="AA41" s="1600"/>
      <c r="AB41" s="1600"/>
      <c r="AC41" s="1600"/>
      <c r="AD41" s="1600"/>
      <c r="AE41" s="1600"/>
      <c r="AF41" s="78"/>
      <c r="AG41" s="122"/>
      <c r="AH41" s="654"/>
      <c r="AI41" s="654"/>
      <c r="AJ41" s="654"/>
      <c r="AK41" s="654"/>
    </row>
    <row r="42" spans="1:45" s="13" customFormat="1" ht="35.25" x14ac:dyDescent="0.45">
      <c r="A42" s="58"/>
      <c r="B42" s="1228" t="s">
        <v>168</v>
      </c>
      <c r="C42" s="484"/>
      <c r="D42" s="304"/>
      <c r="E42" s="305"/>
      <c r="F42" s="1628" t="s">
        <v>138</v>
      </c>
      <c r="G42" s="1628"/>
      <c r="H42" s="1628"/>
      <c r="I42" s="1628"/>
      <c r="J42" s="1628"/>
      <c r="K42" s="1628"/>
      <c r="L42" s="1628"/>
      <c r="M42" s="1628"/>
      <c r="N42" s="1628"/>
      <c r="O42" s="1628"/>
      <c r="P42" s="1628"/>
      <c r="Q42" s="1628"/>
      <c r="R42" s="1628"/>
      <c r="S42" s="1628"/>
      <c r="T42" s="1628"/>
      <c r="U42" s="1628"/>
      <c r="V42" s="1628"/>
      <c r="W42" s="1628"/>
      <c r="X42" s="1628"/>
      <c r="Y42" s="1628"/>
      <c r="Z42" s="1628"/>
      <c r="AA42" s="1628"/>
      <c r="AB42" s="1628"/>
      <c r="AC42" s="1628"/>
      <c r="AD42" s="1628"/>
      <c r="AE42" s="1628"/>
      <c r="AF42" s="587"/>
      <c r="AG42" s="303"/>
      <c r="AH42" s="654"/>
      <c r="AI42" s="654"/>
      <c r="AJ42" s="654"/>
      <c r="AK42" s="654"/>
      <c r="AL42" s="85"/>
    </row>
    <row r="43" spans="1:45" s="11" customFormat="1" ht="30" x14ac:dyDescent="0.2">
      <c r="A43" s="58"/>
      <c r="B43" s="1229" t="s">
        <v>169</v>
      </c>
      <c r="C43" s="484"/>
      <c r="D43" s="13"/>
      <c r="E43" s="588"/>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90"/>
      <c r="AH43" s="654"/>
      <c r="AI43" s="654"/>
      <c r="AJ43" s="654"/>
      <c r="AK43" s="654"/>
      <c r="AL43" s="10"/>
      <c r="AM43" s="10"/>
      <c r="AN43" s="10"/>
      <c r="AO43" s="10"/>
      <c r="AP43" s="10"/>
      <c r="AQ43" s="10"/>
      <c r="AR43" s="10"/>
      <c r="AS43" s="10"/>
    </row>
    <row r="44" spans="1:45" s="17" customFormat="1" ht="30" x14ac:dyDescent="0.2">
      <c r="A44" s="58"/>
      <c r="B44" s="1230" t="s">
        <v>166</v>
      </c>
      <c r="C44" s="484"/>
      <c r="D44" s="13"/>
      <c r="E44" s="654"/>
      <c r="F44" s="654"/>
      <c r="G44" s="654"/>
      <c r="H44" s="654"/>
      <c r="I44" s="654"/>
      <c r="J44" s="654"/>
      <c r="K44" s="654"/>
      <c r="L44" s="654"/>
      <c r="M44" s="654"/>
      <c r="N44" s="654"/>
      <c r="O44" s="654"/>
      <c r="P44" s="654"/>
      <c r="Q44" s="654"/>
      <c r="R44" s="654"/>
      <c r="S44" s="654"/>
      <c r="T44" s="654"/>
      <c r="U44" s="654"/>
      <c r="V44" s="654"/>
      <c r="W44" s="654"/>
      <c r="X44" s="654"/>
      <c r="Y44" s="654"/>
      <c r="Z44" s="654"/>
      <c r="AA44" s="654"/>
      <c r="AB44" s="654"/>
      <c r="AC44" s="654"/>
      <c r="AD44" s="654"/>
      <c r="AE44" s="654"/>
      <c r="AF44" s="654"/>
      <c r="AG44" s="654"/>
      <c r="AH44" s="654"/>
      <c r="AI44" s="654"/>
      <c r="AJ44" s="654"/>
      <c r="AK44" s="654"/>
      <c r="AL44" s="103"/>
      <c r="AM44" s="103"/>
      <c r="AN44" s="103"/>
      <c r="AO44" s="103"/>
      <c r="AP44" s="103"/>
      <c r="AQ44" s="103"/>
      <c r="AR44" s="103"/>
      <c r="AS44" s="103"/>
    </row>
    <row r="45" spans="1:45" s="17" customFormat="1" ht="23.25" x14ac:dyDescent="0.2">
      <c r="A45" s="58"/>
      <c r="B45" s="1231" t="s">
        <v>336</v>
      </c>
      <c r="C45" s="484"/>
      <c r="D45" s="52"/>
      <c r="E45" s="654"/>
      <c r="F45" s="654"/>
      <c r="G45" s="654"/>
      <c r="H45" s="654"/>
      <c r="I45" s="654"/>
      <c r="J45" s="654"/>
      <c r="K45" s="654"/>
      <c r="L45" s="654"/>
      <c r="M45" s="654"/>
      <c r="N45" s="654"/>
      <c r="O45" s="654"/>
      <c r="P45" s="654"/>
      <c r="Q45" s="654"/>
      <c r="R45" s="654"/>
      <c r="S45" s="654"/>
      <c r="T45" s="654"/>
      <c r="U45" s="654"/>
      <c r="V45" s="654"/>
      <c r="W45" s="654"/>
      <c r="X45" s="654"/>
      <c r="Y45" s="654"/>
      <c r="Z45" s="654"/>
      <c r="AA45" s="654"/>
      <c r="AB45" s="654"/>
      <c r="AC45" s="654"/>
      <c r="AD45" s="654"/>
      <c r="AE45" s="654"/>
      <c r="AF45" s="654"/>
      <c r="AG45" s="654"/>
      <c r="AH45" s="654"/>
      <c r="AI45" s="654"/>
      <c r="AJ45" s="654"/>
      <c r="AK45" s="654"/>
      <c r="AL45" s="103"/>
      <c r="AM45" s="103"/>
      <c r="AN45" s="103"/>
      <c r="AO45" s="103"/>
      <c r="AP45" s="103"/>
      <c r="AQ45" s="103"/>
      <c r="AR45" s="103"/>
      <c r="AS45" s="103"/>
    </row>
    <row r="46" spans="1:45" s="17" customFormat="1" ht="23.25" x14ac:dyDescent="0.2">
      <c r="A46" s="58"/>
      <c r="B46" s="1231" t="s">
        <v>337</v>
      </c>
      <c r="C46" s="484"/>
      <c r="D46" s="37"/>
      <c r="E46" s="654"/>
      <c r="F46" s="654"/>
      <c r="G46" s="654"/>
      <c r="H46" s="654"/>
      <c r="I46" s="654"/>
      <c r="J46" s="654"/>
      <c r="K46" s="654"/>
      <c r="L46" s="654"/>
      <c r="M46" s="654"/>
      <c r="N46" s="654"/>
      <c r="O46" s="654"/>
      <c r="P46" s="654"/>
      <c r="Q46" s="654"/>
      <c r="R46" s="654"/>
      <c r="S46" s="654"/>
      <c r="T46" s="654"/>
      <c r="U46" s="654"/>
      <c r="V46" s="654"/>
      <c r="W46" s="654"/>
      <c r="X46" s="654"/>
      <c r="Y46" s="654"/>
      <c r="Z46" s="654"/>
      <c r="AA46" s="654"/>
      <c r="AB46" s="654"/>
      <c r="AC46" s="654"/>
      <c r="AD46" s="654"/>
      <c r="AE46" s="654"/>
      <c r="AF46" s="654"/>
      <c r="AG46" s="654"/>
      <c r="AH46" s="654"/>
      <c r="AI46" s="654"/>
      <c r="AJ46" s="654"/>
      <c r="AK46" s="654"/>
      <c r="AL46" s="103"/>
      <c r="AM46" s="103"/>
      <c r="AN46" s="103"/>
      <c r="AO46" s="103"/>
      <c r="AP46" s="103"/>
      <c r="AQ46" s="103"/>
      <c r="AR46" s="103"/>
      <c r="AS46" s="103"/>
    </row>
    <row r="47" spans="1:45" s="17" customFormat="1" ht="23.25" x14ac:dyDescent="0.2">
      <c r="A47" s="58"/>
      <c r="B47" s="1231" t="s">
        <v>198</v>
      </c>
      <c r="C47" s="484"/>
      <c r="D47" s="37"/>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103"/>
      <c r="AM47" s="103"/>
      <c r="AN47" s="103"/>
      <c r="AO47" s="103"/>
      <c r="AP47" s="103"/>
      <c r="AQ47" s="103"/>
      <c r="AR47" s="103"/>
      <c r="AS47" s="103"/>
    </row>
    <row r="48" spans="1:45" s="17" customFormat="1" ht="23.25" x14ac:dyDescent="0.2">
      <c r="A48" s="58"/>
      <c r="B48" s="1231" t="s">
        <v>342</v>
      </c>
      <c r="C48" s="484"/>
      <c r="D48" s="37"/>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103"/>
      <c r="AM48" s="103"/>
      <c r="AN48" s="103"/>
      <c r="AO48" s="103"/>
      <c r="AP48" s="103"/>
      <c r="AQ48" s="103"/>
      <c r="AR48" s="103"/>
      <c r="AS48" s="103"/>
    </row>
    <row r="49" spans="1:45" s="17" customFormat="1" ht="23.25" x14ac:dyDescent="0.2">
      <c r="A49" s="58"/>
      <c r="B49" s="1231" t="s">
        <v>338</v>
      </c>
      <c r="C49" s="484"/>
      <c r="D49" s="37"/>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103"/>
      <c r="AM49" s="103"/>
      <c r="AN49" s="103"/>
      <c r="AO49" s="103"/>
      <c r="AP49" s="103"/>
      <c r="AQ49" s="103"/>
      <c r="AR49" s="103"/>
      <c r="AS49" s="103"/>
    </row>
    <row r="50" spans="1:45" s="593" customFormat="1" ht="30" x14ac:dyDescent="0.4">
      <c r="A50" s="58"/>
      <c r="B50" s="1231" t="s">
        <v>197</v>
      </c>
      <c r="C50" s="484"/>
      <c r="D50" s="592"/>
      <c r="E50" s="591"/>
      <c r="F50" s="591"/>
      <c r="G50" s="654"/>
      <c r="H50" s="654"/>
      <c r="I50" s="654"/>
      <c r="J50" s="654"/>
      <c r="K50" s="654"/>
      <c r="L50" s="654"/>
      <c r="M50" s="654"/>
      <c r="N50" s="654"/>
      <c r="O50" s="654"/>
      <c r="P50" s="654"/>
      <c r="Q50" s="654"/>
      <c r="R50" s="654"/>
      <c r="S50" s="654"/>
      <c r="T50" s="654"/>
      <c r="U50" s="654"/>
      <c r="V50" s="654"/>
      <c r="W50" s="654"/>
      <c r="X50" s="654"/>
      <c r="Y50" s="654"/>
      <c r="Z50" s="654"/>
      <c r="AA50" s="654"/>
      <c r="AB50" s="654"/>
      <c r="AC50" s="591"/>
      <c r="AD50" s="591"/>
      <c r="AE50" s="591"/>
      <c r="AF50" s="591"/>
      <c r="AG50" s="591"/>
      <c r="AH50" s="591"/>
      <c r="AI50" s="591"/>
      <c r="AQ50" s="594"/>
    </row>
    <row r="51" spans="1:45" s="593" customFormat="1" ht="30" x14ac:dyDescent="0.4">
      <c r="A51" s="58"/>
      <c r="B51" s="1231" t="s">
        <v>339</v>
      </c>
      <c r="C51" s="484"/>
      <c r="D51" s="592"/>
      <c r="E51" s="591"/>
      <c r="F51" s="591"/>
      <c r="G51" s="654"/>
      <c r="H51" s="654"/>
      <c r="I51" s="654"/>
      <c r="J51" s="654"/>
      <c r="K51" s="654"/>
      <c r="L51" s="654"/>
      <c r="M51" s="654"/>
      <c r="N51" s="654"/>
      <c r="O51" s="654"/>
      <c r="P51" s="654"/>
      <c r="Q51" s="654"/>
      <c r="R51" s="654"/>
      <c r="S51" s="654"/>
      <c r="T51" s="654"/>
      <c r="U51" s="654"/>
      <c r="V51" s="654"/>
      <c r="W51" s="654"/>
      <c r="X51" s="654"/>
      <c r="Y51" s="654"/>
      <c r="Z51" s="654"/>
      <c r="AA51" s="654"/>
      <c r="AB51" s="654"/>
      <c r="AC51" s="591"/>
      <c r="AD51" s="591"/>
      <c r="AE51" s="591"/>
      <c r="AF51" s="591"/>
      <c r="AG51" s="591"/>
      <c r="AH51" s="591"/>
      <c r="AI51" s="591"/>
      <c r="AQ51" s="594"/>
    </row>
    <row r="52" spans="1:45" s="593" customFormat="1" ht="30" x14ac:dyDescent="0.4">
      <c r="A52" s="58"/>
      <c r="B52" s="1244" t="s">
        <v>170</v>
      </c>
      <c r="C52" s="484"/>
      <c r="D52" s="592"/>
      <c r="E52" s="591"/>
      <c r="F52" s="591"/>
      <c r="G52" s="654"/>
      <c r="H52" s="654"/>
      <c r="I52" s="654"/>
      <c r="J52" s="654"/>
      <c r="K52" s="654"/>
      <c r="L52" s="654"/>
      <c r="M52" s="654"/>
      <c r="N52" s="654"/>
      <c r="O52" s="654"/>
      <c r="P52" s="654"/>
      <c r="Q52" s="654"/>
      <c r="R52" s="654"/>
      <c r="S52" s="654"/>
      <c r="T52" s="654"/>
      <c r="U52" s="654"/>
      <c r="V52" s="654"/>
      <c r="W52" s="654"/>
      <c r="X52" s="654"/>
      <c r="Y52" s="654"/>
      <c r="Z52" s="654"/>
      <c r="AA52" s="654"/>
      <c r="AB52" s="654"/>
      <c r="AC52" s="591"/>
      <c r="AD52" s="591"/>
      <c r="AE52" s="591"/>
      <c r="AF52" s="591"/>
      <c r="AG52" s="591"/>
      <c r="AH52" s="591"/>
      <c r="AI52" s="591"/>
      <c r="AQ52" s="594"/>
    </row>
    <row r="53" spans="1:45" s="593" customFormat="1" ht="30" x14ac:dyDescent="0.4">
      <c r="A53" s="58"/>
      <c r="B53" s="60"/>
      <c r="C53" s="59"/>
      <c r="D53" s="592"/>
      <c r="E53" s="591"/>
      <c r="F53" s="591"/>
      <c r="G53" s="654"/>
      <c r="H53" s="654"/>
      <c r="I53" s="654"/>
      <c r="J53" s="654"/>
      <c r="K53" s="654"/>
      <c r="L53" s="654"/>
      <c r="M53" s="654"/>
      <c r="N53" s="654"/>
      <c r="O53" s="654"/>
      <c r="P53" s="654"/>
      <c r="Q53" s="654"/>
      <c r="R53" s="654"/>
      <c r="S53" s="654"/>
      <c r="T53" s="654"/>
      <c r="U53" s="654"/>
      <c r="V53" s="654"/>
      <c r="W53" s="654"/>
      <c r="X53" s="654"/>
      <c r="Y53" s="654"/>
      <c r="Z53" s="654"/>
      <c r="AA53" s="654"/>
      <c r="AB53" s="654"/>
      <c r="AC53" s="591"/>
      <c r="AD53" s="591"/>
      <c r="AE53" s="591"/>
      <c r="AF53" s="591"/>
      <c r="AG53" s="591"/>
      <c r="AH53" s="591"/>
      <c r="AI53" s="591"/>
      <c r="AQ53" s="594"/>
    </row>
    <row r="54" spans="1:45" s="593" customFormat="1" ht="30.75" thickBot="1" x14ac:dyDescent="0.45">
      <c r="A54" s="621"/>
      <c r="B54" s="622" t="s">
        <v>559</v>
      </c>
      <c r="C54" s="623"/>
      <c r="D54" s="592"/>
      <c r="E54" s="591"/>
      <c r="F54" s="591"/>
      <c r="G54" s="654"/>
      <c r="H54" s="654"/>
      <c r="I54" s="654"/>
      <c r="J54" s="654"/>
      <c r="K54" s="654"/>
      <c r="L54" s="654"/>
      <c r="M54" s="654"/>
      <c r="N54" s="654"/>
      <c r="O54" s="654"/>
      <c r="P54" s="654"/>
      <c r="Q54" s="654"/>
      <c r="R54" s="654"/>
      <c r="S54" s="654"/>
      <c r="T54" s="654"/>
      <c r="U54" s="654"/>
      <c r="V54" s="654"/>
      <c r="W54" s="654"/>
      <c r="X54" s="654"/>
      <c r="Y54" s="654"/>
      <c r="Z54" s="654"/>
      <c r="AA54" s="654"/>
      <c r="AB54" s="654"/>
      <c r="AC54" s="591"/>
      <c r="AD54" s="591"/>
      <c r="AE54" s="591"/>
      <c r="AF54" s="591"/>
      <c r="AG54" s="591"/>
      <c r="AH54" s="591"/>
      <c r="AI54" s="591"/>
      <c r="AQ54" s="594"/>
    </row>
    <row r="55" spans="1:45" s="593" customFormat="1" ht="30" x14ac:dyDescent="0.4">
      <c r="A55" s="658"/>
      <c r="B55" s="658"/>
      <c r="C55" s="658"/>
      <c r="D55" s="592"/>
      <c r="E55" s="591"/>
      <c r="F55" s="654"/>
      <c r="G55" s="654"/>
      <c r="H55" s="654"/>
      <c r="I55" s="654"/>
      <c r="J55" s="654"/>
      <c r="K55" s="654"/>
      <c r="L55" s="654"/>
      <c r="M55" s="654"/>
      <c r="N55" s="654"/>
      <c r="O55" s="654"/>
      <c r="P55" s="654"/>
      <c r="Q55" s="654"/>
      <c r="R55" s="654"/>
      <c r="S55" s="654"/>
      <c r="T55" s="654"/>
      <c r="U55" s="654"/>
      <c r="V55" s="654"/>
      <c r="W55" s="654"/>
      <c r="X55" s="654"/>
      <c r="Y55" s="654"/>
      <c r="Z55" s="654"/>
      <c r="AA55" s="654"/>
      <c r="AB55" s="654"/>
      <c r="AC55" s="591"/>
      <c r="AD55" s="591"/>
      <c r="AE55" s="591"/>
      <c r="AF55" s="591"/>
      <c r="AG55" s="591"/>
      <c r="AH55" s="591"/>
      <c r="AI55" s="591"/>
      <c r="AQ55" s="594"/>
    </row>
    <row r="56" spans="1:45" s="593" customFormat="1" ht="30" x14ac:dyDescent="0.4">
      <c r="A56" s="658"/>
      <c r="B56" s="658"/>
      <c r="C56" s="658"/>
      <c r="D56" s="592"/>
      <c r="E56" s="591"/>
      <c r="F56" s="654"/>
      <c r="G56" s="654"/>
      <c r="H56" s="654"/>
      <c r="I56" s="654"/>
      <c r="J56" s="654"/>
      <c r="K56" s="654"/>
      <c r="L56" s="654"/>
      <c r="M56" s="654"/>
      <c r="N56" s="654"/>
      <c r="O56" s="654"/>
      <c r="P56" s="654"/>
      <c r="Q56" s="654"/>
      <c r="R56" s="654"/>
      <c r="S56" s="654"/>
      <c r="T56" s="654"/>
      <c r="U56" s="654"/>
      <c r="V56" s="654"/>
      <c r="W56" s="654"/>
      <c r="X56" s="654"/>
      <c r="Y56" s="654"/>
      <c r="Z56" s="654"/>
      <c r="AA56" s="654"/>
      <c r="AB56" s="654"/>
      <c r="AC56" s="591"/>
      <c r="AD56" s="591"/>
      <c r="AE56" s="591"/>
      <c r="AF56" s="591"/>
      <c r="AG56" s="591"/>
      <c r="AH56" s="591"/>
      <c r="AI56" s="591"/>
      <c r="AQ56" s="594"/>
    </row>
    <row r="57" spans="1:45" s="593" customFormat="1" ht="30" x14ac:dyDescent="0.4">
      <c r="A57" s="658"/>
      <c r="B57" s="658"/>
      <c r="C57" s="658"/>
      <c r="D57" s="592"/>
      <c r="E57" s="591"/>
      <c r="F57" s="654"/>
      <c r="G57" s="654"/>
      <c r="H57" s="654"/>
      <c r="I57" s="654"/>
      <c r="J57" s="654"/>
      <c r="K57" s="654"/>
      <c r="L57" s="654"/>
      <c r="M57" s="654"/>
      <c r="N57" s="654"/>
      <c r="O57" s="654"/>
      <c r="P57" s="654"/>
      <c r="Q57" s="654"/>
      <c r="R57" s="654"/>
      <c r="S57" s="654"/>
      <c r="T57" s="654"/>
      <c r="U57" s="654"/>
      <c r="V57" s="654"/>
      <c r="W57" s="654"/>
      <c r="X57" s="654"/>
      <c r="Y57" s="654"/>
      <c r="Z57" s="654"/>
      <c r="AA57" s="654"/>
      <c r="AB57" s="654"/>
      <c r="AC57" s="591"/>
      <c r="AD57" s="591"/>
      <c r="AE57" s="591"/>
      <c r="AF57" s="591"/>
      <c r="AG57" s="591"/>
      <c r="AH57" s="591"/>
      <c r="AI57" s="591"/>
      <c r="AQ57" s="594"/>
    </row>
  </sheetData>
  <mergeCells count="136">
    <mergeCell ref="AC20:AG21"/>
    <mergeCell ref="AC16:AG19"/>
    <mergeCell ref="F42:AE42"/>
    <mergeCell ref="H9:L10"/>
    <mergeCell ref="X34:AB35"/>
    <mergeCell ref="X36:AB37"/>
    <mergeCell ref="G37:G39"/>
    <mergeCell ref="F32:F34"/>
    <mergeCell ref="M34:M37"/>
    <mergeCell ref="Z27:Z30"/>
    <mergeCell ref="AA27:AA30"/>
    <mergeCell ref="AB27:AB30"/>
    <mergeCell ref="H31:L33"/>
    <mergeCell ref="X31:AB33"/>
    <mergeCell ref="P27:P30"/>
    <mergeCell ref="Q27:Q30"/>
    <mergeCell ref="N31:R33"/>
    <mergeCell ref="N34:N37"/>
    <mergeCell ref="X27:X30"/>
    <mergeCell ref="Y27:Y30"/>
    <mergeCell ref="F27:F29"/>
    <mergeCell ref="H27:H30"/>
    <mergeCell ref="H22:H25"/>
    <mergeCell ref="J27:J30"/>
    <mergeCell ref="L27:L30"/>
    <mergeCell ref="F41:AE41"/>
    <mergeCell ref="O34:O37"/>
    <mergeCell ref="P34:P37"/>
    <mergeCell ref="Q34:Q37"/>
    <mergeCell ref="R34:R37"/>
    <mergeCell ref="S27:S30"/>
    <mergeCell ref="T27:T30"/>
    <mergeCell ref="U27:U30"/>
    <mergeCell ref="V27:V30"/>
    <mergeCell ref="W27:W30"/>
    <mergeCell ref="S31:W31"/>
    <mergeCell ref="S32:W37"/>
    <mergeCell ref="I27:I30"/>
    <mergeCell ref="Z22:Z25"/>
    <mergeCell ref="AA22:AA25"/>
    <mergeCell ref="AB22:AB25"/>
    <mergeCell ref="AC22:AG30"/>
    <mergeCell ref="H26:L26"/>
    <mergeCell ref="N26:R26"/>
    <mergeCell ref="S26:W26"/>
    <mergeCell ref="X26:AB26"/>
    <mergeCell ref="N27:N30"/>
    <mergeCell ref="O27:O30"/>
    <mergeCell ref="T22:T25"/>
    <mergeCell ref="U22:U25"/>
    <mergeCell ref="V22:V25"/>
    <mergeCell ref="W22:W25"/>
    <mergeCell ref="X22:X25"/>
    <mergeCell ref="Y22:Y25"/>
    <mergeCell ref="N22:N25"/>
    <mergeCell ref="O22:O25"/>
    <mergeCell ref="P22:P25"/>
    <mergeCell ref="Q22:Q25"/>
    <mergeCell ref="R22:R25"/>
    <mergeCell ref="S22:S25"/>
    <mergeCell ref="R27:R30"/>
    <mergeCell ref="K27:K30"/>
    <mergeCell ref="AJ5:AJ8"/>
    <mergeCell ref="F6:Z6"/>
    <mergeCell ref="U11:U14"/>
    <mergeCell ref="V11:V14"/>
    <mergeCell ref="W11:W14"/>
    <mergeCell ref="N11:N14"/>
    <mergeCell ref="O11:O14"/>
    <mergeCell ref="P11:P14"/>
    <mergeCell ref="Q11:Q14"/>
    <mergeCell ref="AJ13:AJ14"/>
    <mergeCell ref="H14:L14"/>
    <mergeCell ref="AC14:AG14"/>
    <mergeCell ref="H15:L15"/>
    <mergeCell ref="N15:R15"/>
    <mergeCell ref="S15:W15"/>
    <mergeCell ref="X15:AB15"/>
    <mergeCell ref="AC15:AG15"/>
    <mergeCell ref="X11:X14"/>
    <mergeCell ref="Y11:Y14"/>
    <mergeCell ref="Z11:Z14"/>
    <mergeCell ref="AA11:AA14"/>
    <mergeCell ref="AB11:AB14"/>
    <mergeCell ref="AC11:AG13"/>
    <mergeCell ref="R11:R14"/>
    <mergeCell ref="S11:S14"/>
    <mergeCell ref="T11:T14"/>
    <mergeCell ref="H34:H37"/>
    <mergeCell ref="I34:I37"/>
    <mergeCell ref="J34:J37"/>
    <mergeCell ref="K34:K37"/>
    <mergeCell ref="L34:L37"/>
    <mergeCell ref="B4:B6"/>
    <mergeCell ref="F4:Z5"/>
    <mergeCell ref="E9:E10"/>
    <mergeCell ref="E2:E4"/>
    <mergeCell ref="F2:AG3"/>
    <mergeCell ref="E22:E25"/>
    <mergeCell ref="I22:I25"/>
    <mergeCell ref="J22:J25"/>
    <mergeCell ref="K22:K25"/>
    <mergeCell ref="L22:L25"/>
    <mergeCell ref="P16:P19"/>
    <mergeCell ref="Q16:Q19"/>
    <mergeCell ref="AB16:AB19"/>
    <mergeCell ref="S18:W18"/>
    <mergeCell ref="S19:W19"/>
    <mergeCell ref="H20:L21"/>
    <mergeCell ref="N20:R21"/>
    <mergeCell ref="S20:W21"/>
    <mergeCell ref="X20:AB21"/>
    <mergeCell ref="AC8:AG8"/>
    <mergeCell ref="F9:F10"/>
    <mergeCell ref="N9:R10"/>
    <mergeCell ref="S9:W10"/>
    <mergeCell ref="X9:AB10"/>
    <mergeCell ref="AC9:AG10"/>
    <mergeCell ref="H11:L12"/>
    <mergeCell ref="H13:L13"/>
    <mergeCell ref="H16:H19"/>
    <mergeCell ref="I16:I19"/>
    <mergeCell ref="K16:K19"/>
    <mergeCell ref="N16:N19"/>
    <mergeCell ref="O16:O19"/>
    <mergeCell ref="G8:L8"/>
    <mergeCell ref="M8:R8"/>
    <mergeCell ref="S8:W8"/>
    <mergeCell ref="X8:AB8"/>
    <mergeCell ref="R16:R19"/>
    <mergeCell ref="S16:W17"/>
    <mergeCell ref="X16:X19"/>
    <mergeCell ref="Y16:Y19"/>
    <mergeCell ref="Z16:Z19"/>
    <mergeCell ref="AA16:AA19"/>
    <mergeCell ref="L16:L19"/>
  </mergeCells>
  <hyperlinks>
    <hyperlink ref="AC11:AG13" location="'802.11 WG Agenda'!A165" tooltip="802.11 WG Friday 08:00-10:00 Agenda" display="IEEE 802.11 WORKING GROUP"/>
    <hyperlink ref="AC14:AG14" location="'802.11 WG Agenda'!A165" tooltip="802.11 WG Friday 08:00-10:00 Agenda" display="CLOSING PLENARY"/>
    <hyperlink ref="AC16:AG17" location="'802.11 WG Agenda'!A244" tooltip="802.11 WG Friday 10:30-12:00 Agenda" display="CLOSING PLENARY"/>
    <hyperlink ref="S19:W19" location="'802.11 WG Agenda'!A114" tooltip="802.11 WG Wednesday 10:30-12:30 Agenda" display="WNG SC"/>
    <hyperlink ref="S18:W18" location="'802.11 WG Agenda'!A114" tooltip="802.11 WG Wednesday 10:30-12:30 Agenda" display="MID-SESSION PLENARY"/>
    <hyperlink ref="S16:W17" location="'802.11 WG Agenda'!A114" tooltip="802.11 WG Wednesday 10:30-12:30 Agenda" display="IEEE 802.11 WORKING GROUP"/>
    <hyperlink ref="H14:L14" location="'802.11 WG Agenda'!A1" tooltip="802.11 WG Monday 09:00-10:00 Agenda" display="OPENING PLENARY"/>
    <hyperlink ref="H13:L13" location="'802.11 WG Agenda'!A1" tooltip="802.11 WG Monday 09:00-10:00 Agenda" display="IEEE 802.11 WG"/>
    <hyperlink ref="H22:H25" location="'TGaa Agenda'!A1" tooltip="Task Group AA Agenda" display="AA"/>
    <hyperlink ref="I16:I19" location="'TGAF Agenda'!A1" tooltip="TGaf TVWS " display="AF"/>
    <hyperlink ref="I22:I25" location="'TGAF Agenda'!A1" tooltip="TGaf TVWS " display="AF"/>
    <hyperlink ref="L22:L25" location="TGAH!A1" tooltip="S1G Study Group" display="AH"/>
    <hyperlink ref="N22:N25" location="JTC1!A1" tooltip="JTC1 Agenda" display="JTC1"/>
    <hyperlink ref="Z22:Z25" location="'802.11 WLAN Graphic'!A1" tooltip="Task Group af Agenda - WG11 TVWS" display="AF"/>
    <hyperlink ref="AA22:AA25" location="TGAH!A1" tooltip="S1G Study Group" display="AH"/>
    <hyperlink ref="N16:N19" location="REG!A1" tooltip="Regulatory ad hoc" display="REG"/>
    <hyperlink ref="N11:N14" location="'WNG SC Agenda'!A1" tooltip="Wireless LANs Next Generation SC Agenda" display="WNG SC"/>
    <hyperlink ref="O11:O14" location="'802.11 WLAN Graphic'!A1" tooltip="Task Group af Agenda - WG11 TVWS" display="AF"/>
    <hyperlink ref="O22:O25" location="'802.11 WLAN Graphic'!A1" tooltip="Task Group af Agenda - WG11 TVWS" display="AF"/>
    <hyperlink ref="O27:O30" location="'TGAI Agenda'!A1" tooltip="Fast Initial Link Setup" display="FILS"/>
    <hyperlink ref="O16:O19" location="'TGAI Agenda'!A1" tooltip="Fast Initial Link Setup" display="FILS"/>
    <hyperlink ref="S11:S14" location="'TGS Agenda'!A1" tooltip="ARC Agenda" display="ARC"/>
    <hyperlink ref="Y16:Y19" location="'Smart Grid'!A1" tooltip="Smart Grid ad hoc" display="Smart Grid"/>
    <hyperlink ref="Z11:Z14" location="'802.11 WLAN Graphic'!A1" tooltip="Task Group af Agenda - WG11 TVWS" display="AF"/>
    <hyperlink ref="AB22:AB25" location="'TGad Agenda'!A1" tooltip="Task Group AD Agenda" display="AD"/>
    <hyperlink ref="AA27:AA30" location="TGAH!A1" tooltip="S1G Study Group" display="AH"/>
    <hyperlink ref="AB27:AB30" location="'TGac Agenda'!A1" tooltip="Task Group AC Agenda" display="AC"/>
    <hyperlink ref="L16:L19" location="TGAH!A1" tooltip="S1G Study Group" display="AH"/>
    <hyperlink ref="H27:H30" location="'TGAE Agenda'!A1" tooltip="Task Group AE  - QoSMAN" display="'TGAE Agenda'!A1"/>
    <hyperlink ref="K34:K37" location="'TGac Agenda'!A1" tooltip="Task Group AC Agenda" display="AC"/>
    <hyperlink ref="K27:K30" location="'TGac Agenda'!A1" tooltip="Task Group AC Agenda" display="AC"/>
    <hyperlink ref="K16:K19" location="'TGad Agenda'!A1" tooltip="Task Group AD Agenda" display="AD"/>
    <hyperlink ref="P11:P14" location="TGAH!A1" tooltip="S1G Study Group" display="AH"/>
    <hyperlink ref="P16:P19" location="TGAH!A1" tooltip="S1G Study Group" display="AH"/>
    <hyperlink ref="Q11:Q14" location="'TGad Agenda'!A1" tooltip="Task Group AD Agenda" display="AD"/>
    <hyperlink ref="P22:P25" location="'TGaa Agenda'!A1" tooltip="Task Group AA Agenda" display="AA"/>
    <hyperlink ref="P27:P30" location="'TGaa Agenda'!A1" tooltip="Task Group AA Agenda" display="AA"/>
    <hyperlink ref="O34:O37" location="'TGAI Agenda'!A1" tooltip="Fast Initial Link Setup" display="FILS"/>
    <hyperlink ref="T11:T14" location="'802.11 WLAN Graphic'!A1" tooltip="Task Group af Agenda - WG11 TVWS" display="AF"/>
    <hyperlink ref="U11:U14" location="TGAH!A1" tooltip="S1G Study Group" display="AH"/>
    <hyperlink ref="K22:K25" location="'C60G SG'!A1" tooltip="C60g Study Group " display="C60G"/>
    <hyperlink ref="H16:H19" location="'New Members'!A1" tooltip="New Members Orientation" display="NM"/>
    <hyperlink ref="S22:S25" location="JTC1!A1" tooltip="JTC1 Agenda" display="JTC1"/>
    <hyperlink ref="T22:T25" location="'TGAI Agenda'!A1" tooltip="Fast Initial Link Setup" display="FILS"/>
    <hyperlink ref="U27:U30" location="TGAH!A1" tooltip="S1G Study Group" display="AH"/>
    <hyperlink ref="T27:T30" location="'TGAI Agenda'!A1" tooltip="Fast Initial Link Setup" display="FILS"/>
    <hyperlink ref="U22:U25" location="'TGaa Agenda'!A1" tooltip="Task Group AA Agenda" display="AA"/>
    <hyperlink ref="V22:V25" location="'TGac Agenda'!A1" tooltip="Task Group AC Agenda" display="AC"/>
    <hyperlink ref="V27:V30" location="'TGad Agenda'!A1" tooltip="Task Group AD Agenda" display="AD"/>
    <hyperlink ref="I27:I30" location="'TGAI Agenda'!A1" tooltip="Fast Initial Link Setup" display="FILS"/>
    <hyperlink ref="I34:I37" location="'TGAI Agenda'!A1" tooltip="Fast Initial Link Setup" display="FILS"/>
    <hyperlink ref="L27:L30" location="'ISD SG'!A1" tooltip="Service Discovery SG" display="ISD SG"/>
    <hyperlink ref="V11:V14" location="'C60G SG'!A1" tooltip="C60g Study Group " display="C60G"/>
    <hyperlink ref="S27:S30" location="'ISD SG'!A1" tooltip="Service Discovery SG" display="ISD SG"/>
    <hyperlink ref="Y22:Y25" location="JTC1!A1" tooltip="JTC1 Agenda" display="JTC1"/>
    <hyperlink ref="AB11:AB14" location="'TGac Agenda'!A1" tooltip="Task Group AC Agenda" display="AC"/>
    <hyperlink ref="AA16:AA19" location="'TGMB Agenda'!A1" tooltip="Task Group mb Agenda" display="TG  MB"/>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 ref="R22:R25" location="'TGAI Agenda'!A1" tooltip="Fast Initial Link Setup" display="FILS"/>
    <hyperlink ref="W11:W14" location="'TGAI Agenda'!A1" tooltip="Fast Initial Link Setup" display="FILS"/>
    <hyperlink ref="X11:X14" location="'TGAI Agenda'!A1" tooltip="Fast Initial Link Setup" display="FILS"/>
    <hyperlink ref="X16:X19" location="'TGAI Agenda'!A1" tooltip="Fast Initial Link Setup" display="FILS"/>
    <hyperlink ref="X27:X30" location="'TGAI Agenda'!A1" tooltip="Fast Initial Link Setup" display="FILS"/>
    <hyperlink ref="AB16:AB19" location="'TGad Agenda'!A1" tooltip="Task Group AD Agenda" display="AD"/>
    <hyperlink ref="Q16:Q19" location="'TGac Agenda'!A1" tooltip="Task Group AC Agenda" display="AC"/>
    <hyperlink ref="Q22:Q25" location="'TGac Agenda'!A1" tooltip="Task Group AC Agenda" display="AC"/>
    <hyperlink ref="Q27:Q30" location="'TGac Agenda'!A1" tooltip="Task Group AC Agenda" display="AC"/>
  </hyperlinks>
  <pageMargins left="0.25" right="0.25" top="0.75" bottom="0.75" header="0.3" footer="0.3"/>
  <pageSetup scale="25" orientation="landscape" r:id="rId12"/>
  <drawing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67" transitionEvaluation="1">
    <tabColor indexed="8"/>
    <pageSetUpPr autoPageBreaks="0"/>
  </sheetPr>
  <dimension ref="A1:P1216"/>
  <sheetViews>
    <sheetView showGridLines="0" topLeftCell="A167" zoomScale="84" zoomScaleNormal="84" zoomScaleSheetLayoutView="84" workbookViewId="0">
      <selection activeCell="L270" sqref="L270"/>
    </sheetView>
  </sheetViews>
  <sheetFormatPr defaultColWidth="12.5703125" defaultRowHeight="15.75" customHeight="1" x14ac:dyDescent="0.2"/>
  <cols>
    <col min="1" max="1" width="1.42578125" style="658" customWidth="1"/>
    <col min="2" max="2" width="13.5703125" style="658" customWidth="1"/>
    <col min="3" max="3" width="1.42578125" style="658" customWidth="1"/>
    <col min="4" max="4" width="1.5703125" style="560" customWidth="1"/>
    <col min="5" max="5" width="3.85546875" style="1304" customWidth="1"/>
    <col min="6" max="6" width="6.5703125" style="1262" customWidth="1"/>
    <col min="7" max="7" width="3.85546875" style="1304" customWidth="1"/>
    <col min="8" max="8" width="0.7109375" style="123" customWidth="1"/>
    <col min="9" max="9" width="6" style="124" customWidth="1"/>
    <col min="10" max="10" width="95.85546875" style="124" customWidth="1"/>
    <col min="11" max="11" width="3.5703125" style="124" customWidth="1"/>
    <col min="12" max="12" width="26.28515625" style="458" customWidth="1"/>
    <col min="13" max="13" width="4.28515625" style="1374" customWidth="1"/>
    <col min="14" max="14" width="10" style="281" customWidth="1"/>
    <col min="15" max="15" width="3.5703125" style="86" customWidth="1"/>
  </cols>
  <sheetData>
    <row r="1" spans="1:15" ht="15.75" customHeight="1" x14ac:dyDescent="0.2">
      <c r="A1" s="1248"/>
      <c r="B1" s="671" t="s">
        <v>559</v>
      </c>
      <c r="C1" s="1249"/>
      <c r="D1" s="561"/>
      <c r="E1" s="1263"/>
      <c r="F1" s="1254"/>
      <c r="G1" s="1263"/>
    </row>
    <row r="2" spans="1:15" ht="15.75" customHeight="1" thickBot="1" x14ac:dyDescent="0.25">
      <c r="A2" s="620"/>
      <c r="B2" s="1232"/>
      <c r="C2" s="59"/>
      <c r="E2" s="1264"/>
      <c r="F2" s="1305"/>
      <c r="G2" s="1332"/>
      <c r="H2" s="91"/>
      <c r="I2" s="91"/>
      <c r="J2" s="91"/>
      <c r="K2" s="91"/>
      <c r="L2" s="275"/>
      <c r="M2" s="1375"/>
      <c r="N2" s="282"/>
      <c r="O2" s="1208"/>
    </row>
    <row r="3" spans="1:15" ht="15.75" customHeight="1" thickBot="1" x14ac:dyDescent="0.25">
      <c r="A3" s="620"/>
      <c r="B3" s="306" t="s">
        <v>106</v>
      </c>
      <c r="C3" s="59"/>
      <c r="E3" s="1660" t="str">
        <f>'802.11 Cover'!$E$2</f>
        <v>131st IEEE 802.11 WIRELESS LOCAL AREA NETWORKS SESSION</v>
      </c>
      <c r="F3" s="1661"/>
      <c r="G3" s="1661"/>
      <c r="H3" s="1662"/>
      <c r="I3" s="1662"/>
      <c r="J3" s="1662"/>
      <c r="K3" s="1662"/>
      <c r="L3" s="1662"/>
      <c r="M3" s="1662"/>
      <c r="N3" s="1663"/>
      <c r="O3" s="1208"/>
    </row>
    <row r="4" spans="1:15" ht="15.75" customHeight="1" x14ac:dyDescent="0.2">
      <c r="A4" s="620"/>
      <c r="B4" s="1423" t="str">
        <f>Title!$B$4</f>
        <v>R3</v>
      </c>
      <c r="C4" s="59"/>
      <c r="E4" s="1664" t="str">
        <f>'802.11 Cover'!$E$5</f>
        <v>Jacksonville, FL, US</v>
      </c>
      <c r="F4" s="1665"/>
      <c r="G4" s="1665"/>
      <c r="H4" s="1665"/>
      <c r="I4" s="1665"/>
      <c r="J4" s="1665"/>
      <c r="K4" s="1665"/>
      <c r="L4" s="1665"/>
      <c r="M4" s="1665"/>
      <c r="N4" s="1666"/>
      <c r="O4" s="1208"/>
    </row>
    <row r="5" spans="1:15" ht="15.75" customHeight="1" x14ac:dyDescent="0.2">
      <c r="A5" s="620"/>
      <c r="B5" s="1424"/>
      <c r="C5" s="59"/>
      <c r="E5" s="1667" t="str">
        <f>'802.11 Cover'!$E$7</f>
        <v>January 15-20, 2012</v>
      </c>
      <c r="F5" s="1668"/>
      <c r="G5" s="1668"/>
      <c r="H5" s="1668"/>
      <c r="I5" s="1668"/>
      <c r="J5" s="1668"/>
      <c r="K5" s="1668"/>
      <c r="L5" s="1668"/>
      <c r="M5" s="1668"/>
      <c r="N5" s="1669"/>
      <c r="O5" s="125"/>
    </row>
    <row r="6" spans="1:15" ht="15.75" customHeight="1" thickBot="1" x14ac:dyDescent="0.25">
      <c r="A6" s="620"/>
      <c r="B6" s="1425"/>
      <c r="C6" s="59"/>
      <c r="E6" s="1265"/>
      <c r="F6" s="1306"/>
      <c r="G6" s="1333"/>
      <c r="H6" s="126"/>
      <c r="I6" s="127"/>
      <c r="J6" s="127"/>
      <c r="K6" s="127"/>
      <c r="L6" s="127"/>
      <c r="M6" s="1376"/>
      <c r="N6" s="128"/>
      <c r="O6" s="125"/>
    </row>
    <row r="7" spans="1:15" ht="15.75" customHeight="1" thickBot="1" x14ac:dyDescent="0.25">
      <c r="A7" s="620"/>
      <c r="B7" s="60"/>
      <c r="C7" s="534"/>
      <c r="D7" s="562"/>
      <c r="E7" s="1266"/>
      <c r="F7" s="1307"/>
      <c r="G7" s="1334"/>
      <c r="H7" s="23"/>
      <c r="I7" s="23"/>
      <c r="J7" s="23"/>
      <c r="K7" s="23"/>
      <c r="L7" s="459"/>
      <c r="M7" s="1377"/>
      <c r="N7" s="283"/>
      <c r="O7" s="1208"/>
    </row>
    <row r="8" spans="1:15" ht="15.75" customHeight="1" x14ac:dyDescent="0.2">
      <c r="A8" s="620"/>
      <c r="B8" s="1216" t="s">
        <v>167</v>
      </c>
      <c r="C8" s="479"/>
      <c r="E8" s="1670" t="s">
        <v>691</v>
      </c>
      <c r="F8" s="1671"/>
      <c r="G8" s="1671"/>
      <c r="H8" s="1672"/>
      <c r="I8" s="1672"/>
      <c r="J8" s="1672"/>
      <c r="K8" s="1672"/>
      <c r="L8" s="1672"/>
      <c r="M8" s="1672"/>
      <c r="N8" s="1673"/>
      <c r="O8" s="87"/>
    </row>
    <row r="9" spans="1:15" ht="15.75" customHeight="1" x14ac:dyDescent="0.2">
      <c r="A9" s="620"/>
      <c r="B9" s="1241" t="s">
        <v>194</v>
      </c>
      <c r="C9" s="479"/>
      <c r="E9" s="1674" t="s">
        <v>369</v>
      </c>
      <c r="F9" s="1675"/>
      <c r="G9" s="1675"/>
      <c r="H9" s="1675"/>
      <c r="I9" s="1675"/>
      <c r="J9" s="1675"/>
      <c r="K9" s="1675"/>
      <c r="L9" s="1675"/>
      <c r="M9" s="1675"/>
      <c r="N9" s="1676"/>
      <c r="O9" s="129"/>
    </row>
    <row r="10" spans="1:15" ht="15.75" customHeight="1" x14ac:dyDescent="0.2">
      <c r="A10" s="620"/>
      <c r="B10" s="665"/>
      <c r="C10" s="672"/>
      <c r="E10" s="1679" t="s">
        <v>139</v>
      </c>
      <c r="F10" s="1680"/>
      <c r="G10" s="1680"/>
      <c r="H10" s="1680"/>
      <c r="I10" s="1680"/>
      <c r="J10" s="1680"/>
      <c r="K10" s="1680"/>
      <c r="L10" s="1680"/>
      <c r="M10" s="1680"/>
      <c r="N10" s="1681"/>
      <c r="O10" s="129"/>
    </row>
    <row r="11" spans="1:15" ht="15.75" customHeight="1" x14ac:dyDescent="0.2">
      <c r="A11" s="620"/>
      <c r="B11" s="1243" t="s">
        <v>560</v>
      </c>
      <c r="C11" s="479"/>
      <c r="E11" s="1682" t="s">
        <v>450</v>
      </c>
      <c r="F11" s="1683"/>
      <c r="G11" s="1683"/>
      <c r="H11" s="1683"/>
      <c r="I11" s="1683"/>
      <c r="J11" s="1683"/>
      <c r="K11" s="1683"/>
      <c r="L11" s="1683"/>
      <c r="M11" s="1683"/>
      <c r="N11" s="1684"/>
      <c r="O11" s="130"/>
    </row>
    <row r="12" spans="1:15" ht="15.75" customHeight="1" x14ac:dyDescent="0.2">
      <c r="A12" s="58"/>
      <c r="B12" s="669" t="s">
        <v>561</v>
      </c>
      <c r="C12" s="59"/>
      <c r="E12" s="1267"/>
      <c r="F12" s="1255"/>
      <c r="G12" s="1267"/>
      <c r="H12" s="27"/>
      <c r="I12" s="28"/>
      <c r="J12" s="1677" t="str">
        <f>Title!$B$4</f>
        <v>R3</v>
      </c>
      <c r="K12" s="28"/>
      <c r="L12" s="460"/>
      <c r="M12" s="1378"/>
      <c r="N12" s="1704" t="s">
        <v>313</v>
      </c>
      <c r="O12" s="130"/>
    </row>
    <row r="13" spans="1:15" ht="15.75" customHeight="1" x14ac:dyDescent="0.2">
      <c r="A13" s="620"/>
      <c r="B13" s="1242" t="s">
        <v>220</v>
      </c>
      <c r="C13" s="479"/>
      <c r="E13" s="1267"/>
      <c r="F13" s="1255"/>
      <c r="G13" s="1267"/>
      <c r="H13" s="27"/>
      <c r="I13" s="28"/>
      <c r="J13" s="1678"/>
      <c r="K13" s="28"/>
      <c r="L13" s="460"/>
      <c r="M13" s="1379"/>
      <c r="N13" s="1705"/>
      <c r="O13" s="130"/>
    </row>
    <row r="14" spans="1:15" ht="15.75" customHeight="1" x14ac:dyDescent="0.2">
      <c r="A14" s="58"/>
      <c r="B14" s="1240" t="s">
        <v>332</v>
      </c>
      <c r="C14" s="479"/>
      <c r="E14" s="1268">
        <v>1</v>
      </c>
      <c r="F14" s="1308"/>
      <c r="G14" s="1335"/>
      <c r="H14" s="176"/>
      <c r="I14" s="241"/>
      <c r="J14" s="178" t="s">
        <v>347</v>
      </c>
      <c r="K14" s="179" t="s">
        <v>239</v>
      </c>
      <c r="L14" s="179" t="s">
        <v>360</v>
      </c>
      <c r="M14" s="1380">
        <v>0</v>
      </c>
      <c r="N14" s="180">
        <f>TIME(9,0,0)</f>
        <v>0.375</v>
      </c>
      <c r="O14" s="130"/>
    </row>
    <row r="15" spans="1:15" ht="15.75" customHeight="1" x14ac:dyDescent="0.2">
      <c r="A15" s="58"/>
      <c r="B15" s="1225" t="s">
        <v>368</v>
      </c>
      <c r="C15" s="479"/>
      <c r="E15" s="1269"/>
      <c r="F15" s="279">
        <v>1.1000000000000001</v>
      </c>
      <c r="G15" s="1295"/>
      <c r="H15" s="174"/>
      <c r="I15" s="215" t="s">
        <v>52</v>
      </c>
      <c r="J15" s="197" t="s">
        <v>348</v>
      </c>
      <c r="K15" s="198" t="s">
        <v>239</v>
      </c>
      <c r="L15" s="226" t="s">
        <v>360</v>
      </c>
      <c r="M15" s="1381">
        <v>1</v>
      </c>
      <c r="N15" s="208">
        <f>N14+TIME(0,M14,0)</f>
        <v>0.375</v>
      </c>
      <c r="O15" s="130"/>
    </row>
    <row r="16" spans="1:15" ht="15.75" customHeight="1" x14ac:dyDescent="0.25">
      <c r="A16" s="58"/>
      <c r="B16" s="1226" t="s">
        <v>461</v>
      </c>
      <c r="C16" s="483"/>
      <c r="E16" s="1269"/>
      <c r="F16" s="279">
        <v>1.2</v>
      </c>
      <c r="G16" s="1295"/>
      <c r="H16" s="174"/>
      <c r="I16" s="215" t="s">
        <v>52</v>
      </c>
      <c r="J16" s="529" t="s">
        <v>718</v>
      </c>
      <c r="K16" s="198" t="s">
        <v>239</v>
      </c>
      <c r="L16" s="226" t="s">
        <v>172</v>
      </c>
      <c r="M16" s="1381">
        <v>1</v>
      </c>
      <c r="N16" s="208">
        <f>N15+TIME(0,M15,0)</f>
        <v>0.37569444444444444</v>
      </c>
      <c r="O16" s="137"/>
    </row>
    <row r="17" spans="1:15" ht="15.75" customHeight="1" x14ac:dyDescent="0.2">
      <c r="A17" s="58"/>
      <c r="B17" s="1247" t="s">
        <v>487</v>
      </c>
      <c r="C17" s="419"/>
      <c r="E17" s="1269"/>
      <c r="F17" s="279"/>
      <c r="G17" s="1295"/>
      <c r="H17" s="174"/>
      <c r="I17" s="215"/>
      <c r="J17" s="242"/>
      <c r="K17" s="198"/>
      <c r="L17" s="226"/>
      <c r="M17" s="1381"/>
      <c r="N17" s="208"/>
      <c r="O17" s="130"/>
    </row>
    <row r="18" spans="1:15" ht="15.75" customHeight="1" x14ac:dyDescent="0.2">
      <c r="A18" s="58"/>
      <c r="B18" s="60"/>
      <c r="C18" s="59"/>
      <c r="E18" s="1270"/>
      <c r="F18" s="279">
        <v>1.3</v>
      </c>
      <c r="G18" s="1336"/>
      <c r="H18" s="226"/>
      <c r="I18" s="243" t="s">
        <v>57</v>
      </c>
      <c r="J18" s="244" t="s">
        <v>345</v>
      </c>
      <c r="K18" s="198" t="s">
        <v>239</v>
      </c>
      <c r="L18" s="226" t="s">
        <v>360</v>
      </c>
      <c r="M18" s="1381">
        <v>1</v>
      </c>
      <c r="N18" s="208">
        <f>N16+TIME(0,M16,0)</f>
        <v>0.37638888888888888</v>
      </c>
      <c r="O18" s="130"/>
    </row>
    <row r="19" spans="1:15" ht="21.75" customHeight="1" x14ac:dyDescent="0.2">
      <c r="A19" s="620"/>
      <c r="B19" s="1243" t="s">
        <v>564</v>
      </c>
      <c r="C19" s="479"/>
      <c r="E19" s="1271"/>
      <c r="F19" s="1309">
        <v>1.4</v>
      </c>
      <c r="G19" s="1337"/>
      <c r="H19" s="245"/>
      <c r="I19" s="213" t="s">
        <v>57</v>
      </c>
      <c r="J19" s="246" t="s">
        <v>279</v>
      </c>
      <c r="K19" s="185" t="s">
        <v>239</v>
      </c>
      <c r="L19" s="185" t="s">
        <v>56</v>
      </c>
      <c r="M19" s="1382">
        <v>1</v>
      </c>
      <c r="N19" s="186">
        <f>N18+TIME(0,M18,0)</f>
        <v>0.37708333333333333</v>
      </c>
      <c r="O19" s="88"/>
    </row>
    <row r="20" spans="1:15" ht="15.75" customHeight="1" x14ac:dyDescent="0.2">
      <c r="A20" s="58"/>
      <c r="B20" s="669" t="s">
        <v>565</v>
      </c>
      <c r="C20" s="59"/>
      <c r="E20" s="1272"/>
      <c r="F20" s="1256"/>
      <c r="G20" s="1272"/>
      <c r="H20" s="247"/>
      <c r="I20" s="248"/>
      <c r="J20" s="248"/>
      <c r="K20" s="248"/>
      <c r="L20" s="248"/>
      <c r="M20" s="1383"/>
      <c r="N20" s="249"/>
      <c r="O20" s="88"/>
    </row>
    <row r="21" spans="1:15" ht="15.75" customHeight="1" x14ac:dyDescent="0.2">
      <c r="A21" s="620"/>
      <c r="B21" s="1217" t="s">
        <v>328</v>
      </c>
      <c r="C21" s="479"/>
      <c r="E21" s="1273">
        <v>2</v>
      </c>
      <c r="F21" s="1310"/>
      <c r="G21" s="1338"/>
      <c r="H21" s="250"/>
      <c r="I21" s="251" t="s">
        <v>185</v>
      </c>
      <c r="J21" s="252" t="s">
        <v>177</v>
      </c>
      <c r="K21" s="252" t="s">
        <v>239</v>
      </c>
      <c r="L21" s="612" t="s">
        <v>551</v>
      </c>
      <c r="M21" s="1384">
        <v>1</v>
      </c>
      <c r="N21" s="234">
        <f>N19+TIME(0,M19,0)</f>
        <v>0.37777777777777777</v>
      </c>
      <c r="O21" s="88"/>
    </row>
    <row r="22" spans="1:15" ht="15.75" customHeight="1" x14ac:dyDescent="0.25">
      <c r="A22" s="58"/>
      <c r="B22" s="1219" t="s">
        <v>367</v>
      </c>
      <c r="C22" s="479"/>
      <c r="E22" s="1274"/>
      <c r="F22" s="1257"/>
      <c r="G22" s="1274"/>
      <c r="H22" s="253"/>
      <c r="I22" s="210"/>
      <c r="J22" s="226"/>
      <c r="K22" s="226"/>
      <c r="L22" s="226"/>
      <c r="M22" s="1385"/>
      <c r="N22" s="191"/>
      <c r="O22" s="130"/>
    </row>
    <row r="23" spans="1:15" ht="15.75" customHeight="1" x14ac:dyDescent="0.25">
      <c r="A23" s="58"/>
      <c r="B23" s="1245" t="s">
        <v>386</v>
      </c>
      <c r="C23" s="479"/>
      <c r="E23" s="1275">
        <v>3</v>
      </c>
      <c r="F23" s="1311"/>
      <c r="G23" s="1339"/>
      <c r="H23" s="254"/>
      <c r="I23" s="241"/>
      <c r="J23" s="228" t="s">
        <v>248</v>
      </c>
      <c r="K23" s="179"/>
      <c r="L23" s="179"/>
      <c r="M23" s="1380">
        <v>3</v>
      </c>
      <c r="N23" s="180">
        <f>N21+TIME(0,M21,0)</f>
        <v>0.37847222222222221</v>
      </c>
      <c r="O23" s="130"/>
    </row>
    <row r="24" spans="1:15" ht="15.75" customHeight="1" x14ac:dyDescent="0.25">
      <c r="A24" s="58"/>
      <c r="B24" s="1221" t="s">
        <v>385</v>
      </c>
      <c r="C24" s="479"/>
      <c r="E24" s="1276"/>
      <c r="F24" s="1312">
        <v>3.1</v>
      </c>
      <c r="G24" s="1340"/>
      <c r="H24" s="220"/>
      <c r="I24" s="210" t="s">
        <v>57</v>
      </c>
      <c r="J24" s="548" t="s">
        <v>352</v>
      </c>
      <c r="K24" s="198" t="s">
        <v>239</v>
      </c>
      <c r="L24" s="226" t="s">
        <v>362</v>
      </c>
      <c r="M24" s="1381"/>
      <c r="N24" s="199"/>
      <c r="O24" s="130"/>
    </row>
    <row r="25" spans="1:15" ht="15.75" customHeight="1" x14ac:dyDescent="0.25">
      <c r="A25" s="58"/>
      <c r="B25" s="1222" t="s">
        <v>463</v>
      </c>
      <c r="C25" s="479"/>
      <c r="E25" s="1276"/>
      <c r="F25" s="1312"/>
      <c r="G25" s="1341">
        <v>1</v>
      </c>
      <c r="H25" s="220"/>
      <c r="I25" s="210"/>
      <c r="J25" s="613" t="s">
        <v>493</v>
      </c>
      <c r="K25" s="198"/>
      <c r="L25" s="226"/>
      <c r="M25" s="1381"/>
      <c r="N25" s="199"/>
      <c r="O25" s="130"/>
    </row>
    <row r="26" spans="1:15" ht="15.75" customHeight="1" x14ac:dyDescent="0.25">
      <c r="A26" s="58"/>
      <c r="B26" s="1223" t="s">
        <v>464</v>
      </c>
      <c r="C26" s="479"/>
      <c r="E26" s="1276"/>
      <c r="F26" s="1312"/>
      <c r="G26" s="1295">
        <f>G25+1</f>
        <v>2</v>
      </c>
      <c r="H26" s="224"/>
      <c r="I26" s="210"/>
      <c r="J26" s="613" t="s">
        <v>451</v>
      </c>
      <c r="K26" s="198" t="s">
        <v>239</v>
      </c>
      <c r="L26" s="226" t="s">
        <v>382</v>
      </c>
      <c r="M26" s="1381"/>
      <c r="N26" s="199"/>
      <c r="O26" s="130"/>
    </row>
    <row r="27" spans="1:15" ht="15.75" customHeight="1" x14ac:dyDescent="0.2">
      <c r="A27" s="58"/>
      <c r="B27" s="1233" t="s">
        <v>42</v>
      </c>
      <c r="C27" s="479"/>
      <c r="E27" s="1269"/>
      <c r="F27" s="279"/>
      <c r="G27" s="1295">
        <f>G26+1</f>
        <v>3</v>
      </c>
      <c r="H27" s="174"/>
      <c r="I27" s="210" t="s">
        <v>57</v>
      </c>
      <c r="J27" s="614" t="s">
        <v>199</v>
      </c>
      <c r="K27" s="198" t="s">
        <v>239</v>
      </c>
      <c r="L27" s="226" t="s">
        <v>382</v>
      </c>
      <c r="M27" s="1381"/>
      <c r="N27" s="199"/>
      <c r="O27" s="130"/>
    </row>
    <row r="28" spans="1:15" ht="15.75" customHeight="1" x14ac:dyDescent="0.2">
      <c r="A28" s="58"/>
      <c r="B28" s="1207" t="s">
        <v>36</v>
      </c>
      <c r="C28" s="479"/>
      <c r="E28" s="1276"/>
      <c r="F28" s="1312"/>
      <c r="G28" s="1340"/>
      <c r="H28" s="174"/>
      <c r="I28" s="210"/>
      <c r="J28" s="613" t="s">
        <v>480</v>
      </c>
      <c r="K28" s="198" t="s">
        <v>239</v>
      </c>
      <c r="L28" s="226" t="s">
        <v>382</v>
      </c>
      <c r="M28" s="1381"/>
      <c r="N28" s="199"/>
      <c r="O28" s="130"/>
    </row>
    <row r="29" spans="1:15" ht="15.75" customHeight="1" x14ac:dyDescent="0.2">
      <c r="A29" s="58"/>
      <c r="B29" s="60"/>
      <c r="C29" s="59"/>
      <c r="E29" s="1269"/>
      <c r="F29" s="279"/>
      <c r="G29" s="1295"/>
      <c r="H29" s="174"/>
      <c r="I29" s="210" t="s">
        <v>57</v>
      </c>
      <c r="J29" s="614" t="s">
        <v>200</v>
      </c>
      <c r="K29" s="198" t="s">
        <v>239</v>
      </c>
      <c r="L29" s="226" t="s">
        <v>382</v>
      </c>
      <c r="M29" s="1381"/>
      <c r="N29" s="199"/>
      <c r="O29" s="88"/>
    </row>
    <row r="30" spans="1:15" ht="15.75" customHeight="1" x14ac:dyDescent="0.2">
      <c r="A30" s="58"/>
      <c r="B30" s="60"/>
      <c r="C30" s="59"/>
      <c r="E30" s="1269"/>
      <c r="F30" s="279"/>
      <c r="G30" s="1295"/>
      <c r="H30" s="174"/>
      <c r="I30" s="210" t="s">
        <v>57</v>
      </c>
      <c r="J30" s="614" t="s">
        <v>481</v>
      </c>
      <c r="K30" s="198" t="s">
        <v>239</v>
      </c>
      <c r="L30" s="226" t="s">
        <v>382</v>
      </c>
      <c r="M30" s="1381"/>
      <c r="N30" s="199"/>
      <c r="O30" s="88"/>
    </row>
    <row r="31" spans="1:15" ht="15.75" customHeight="1" x14ac:dyDescent="0.2">
      <c r="A31" s="58"/>
      <c r="B31" s="60"/>
      <c r="C31" s="59"/>
      <c r="E31" s="1269"/>
      <c r="F31" s="279"/>
      <c r="G31" s="1295"/>
      <c r="H31" s="174"/>
      <c r="I31" s="210" t="s">
        <v>57</v>
      </c>
      <c r="J31" s="614" t="s">
        <v>181</v>
      </c>
      <c r="K31" s="198" t="s">
        <v>239</v>
      </c>
      <c r="L31" s="226" t="s">
        <v>382</v>
      </c>
      <c r="M31" s="1381"/>
      <c r="N31" s="199"/>
      <c r="O31" s="88"/>
    </row>
    <row r="32" spans="1:15" ht="15.75" customHeight="1" x14ac:dyDescent="0.2">
      <c r="A32" s="58"/>
      <c r="B32" s="60"/>
      <c r="C32" s="59"/>
      <c r="E32" s="1269"/>
      <c r="F32" s="279"/>
      <c r="G32" s="1295"/>
      <c r="H32" s="174"/>
      <c r="I32" s="210" t="s">
        <v>57</v>
      </c>
      <c r="J32" s="614" t="s">
        <v>182</v>
      </c>
      <c r="K32" s="198" t="s">
        <v>239</v>
      </c>
      <c r="L32" s="226" t="s">
        <v>382</v>
      </c>
      <c r="M32" s="1381"/>
      <c r="N32" s="199"/>
      <c r="O32" s="137"/>
    </row>
    <row r="33" spans="1:16" ht="15.75" customHeight="1" x14ac:dyDescent="0.2">
      <c r="A33" s="620"/>
      <c r="B33" s="1243" t="s">
        <v>562</v>
      </c>
      <c r="C33" s="479"/>
      <c r="E33" s="1269"/>
      <c r="F33" s="279"/>
      <c r="G33" s="1295"/>
      <c r="H33" s="174"/>
      <c r="I33" s="210" t="s">
        <v>57</v>
      </c>
      <c r="J33" s="614" t="s">
        <v>482</v>
      </c>
      <c r="K33" s="198" t="s">
        <v>239</v>
      </c>
      <c r="L33" s="226" t="s">
        <v>382</v>
      </c>
      <c r="M33" s="1381"/>
      <c r="N33" s="199"/>
      <c r="O33" s="137"/>
    </row>
    <row r="34" spans="1:16" ht="15.75" customHeight="1" x14ac:dyDescent="0.2">
      <c r="A34" s="58"/>
      <c r="B34" s="669" t="s">
        <v>563</v>
      </c>
      <c r="C34" s="59"/>
      <c r="E34" s="1269"/>
      <c r="F34" s="279"/>
      <c r="G34" s="1295"/>
      <c r="H34" s="174"/>
      <c r="I34" s="210" t="s">
        <v>57</v>
      </c>
      <c r="J34" s="614" t="s">
        <v>201</v>
      </c>
      <c r="K34" s="198" t="s">
        <v>239</v>
      </c>
      <c r="L34" s="226" t="s">
        <v>382</v>
      </c>
      <c r="M34" s="1381"/>
      <c r="N34" s="199"/>
      <c r="O34" s="137"/>
    </row>
    <row r="35" spans="1:16" ht="15.75" customHeight="1" x14ac:dyDescent="0.2">
      <c r="A35" s="58"/>
      <c r="B35" s="1239" t="s">
        <v>726</v>
      </c>
      <c r="C35" s="479"/>
      <c r="E35" s="1269"/>
      <c r="F35" s="279"/>
      <c r="G35" s="1295"/>
      <c r="H35" s="174"/>
      <c r="I35" s="210" t="s">
        <v>57</v>
      </c>
      <c r="J35" s="614" t="s">
        <v>483</v>
      </c>
      <c r="K35" s="198" t="s">
        <v>239</v>
      </c>
      <c r="L35" s="226" t="s">
        <v>382</v>
      </c>
      <c r="M35" s="1381"/>
      <c r="N35" s="199"/>
      <c r="O35" s="137"/>
    </row>
    <row r="36" spans="1:16" ht="15.75" customHeight="1" x14ac:dyDescent="0.2">
      <c r="A36" s="58"/>
      <c r="B36" s="1203" t="s">
        <v>556</v>
      </c>
      <c r="C36" s="479"/>
      <c r="E36" s="1269"/>
      <c r="F36" s="279"/>
      <c r="G36" s="1295"/>
      <c r="H36" s="174"/>
      <c r="I36" s="210" t="s">
        <v>57</v>
      </c>
      <c r="J36" s="614" t="s">
        <v>202</v>
      </c>
      <c r="K36" s="198" t="s">
        <v>239</v>
      </c>
      <c r="L36" s="226" t="s">
        <v>382</v>
      </c>
      <c r="M36" s="1381"/>
      <c r="N36" s="199"/>
      <c r="O36" s="137"/>
    </row>
    <row r="37" spans="1:16" ht="15.75" customHeight="1" x14ac:dyDescent="0.2">
      <c r="A37" s="58"/>
      <c r="B37" s="60"/>
      <c r="C37" s="59"/>
      <c r="E37" s="1269"/>
      <c r="F37" s="279">
        <v>3.2</v>
      </c>
      <c r="G37" s="1295"/>
      <c r="H37" s="174"/>
      <c r="I37" s="210" t="s">
        <v>57</v>
      </c>
      <c r="J37" s="522" t="s">
        <v>353</v>
      </c>
      <c r="K37" s="198" t="s">
        <v>239</v>
      </c>
      <c r="L37" s="226" t="s">
        <v>303</v>
      </c>
      <c r="M37" s="1381"/>
      <c r="N37" s="199"/>
      <c r="O37" s="137"/>
      <c r="P37" s="1253"/>
    </row>
    <row r="38" spans="1:16" ht="15.75" customHeight="1" thickBot="1" x14ac:dyDescent="0.25">
      <c r="A38" s="58"/>
      <c r="B38" s="60"/>
      <c r="C38" s="59"/>
      <c r="E38" s="1269"/>
      <c r="F38" s="279"/>
      <c r="G38" s="1295"/>
      <c r="H38" s="174"/>
      <c r="I38" s="210"/>
      <c r="J38" s="197" t="s">
        <v>452</v>
      </c>
      <c r="K38" s="198" t="s">
        <v>239</v>
      </c>
      <c r="L38" s="226" t="s">
        <v>382</v>
      </c>
      <c r="M38" s="1381"/>
      <c r="N38" s="199"/>
      <c r="O38" s="137"/>
    </row>
    <row r="39" spans="1:16" ht="15.75" customHeight="1" x14ac:dyDescent="0.2">
      <c r="A39" s="58"/>
      <c r="B39" s="1235" t="s">
        <v>391</v>
      </c>
      <c r="C39" s="484"/>
      <c r="E39" s="1269"/>
      <c r="F39" s="279"/>
      <c r="G39" s="1295">
        <v>1</v>
      </c>
      <c r="H39" s="174"/>
      <c r="I39" s="210" t="s">
        <v>57</v>
      </c>
      <c r="J39" s="255" t="s">
        <v>183</v>
      </c>
      <c r="K39" s="198"/>
      <c r="L39" s="226"/>
      <c r="M39" s="1381"/>
      <c r="N39" s="199"/>
      <c r="O39" s="138"/>
    </row>
    <row r="40" spans="1:16" ht="15.75" customHeight="1" x14ac:dyDescent="0.2">
      <c r="A40" s="58"/>
      <c r="B40" s="1236" t="s">
        <v>340</v>
      </c>
      <c r="C40" s="484"/>
      <c r="E40" s="1277"/>
      <c r="F40" s="310">
        <v>3.3</v>
      </c>
      <c r="G40" s="1342"/>
      <c r="H40" s="181"/>
      <c r="I40" s="213" t="s">
        <v>377</v>
      </c>
      <c r="J40" s="523" t="s">
        <v>233</v>
      </c>
      <c r="K40" s="184" t="s">
        <v>239</v>
      </c>
      <c r="L40" s="185" t="s">
        <v>361</v>
      </c>
      <c r="M40" s="1382"/>
      <c r="N40" s="256"/>
      <c r="O40" s="138"/>
    </row>
    <row r="41" spans="1:16" ht="15.75" customHeight="1" x14ac:dyDescent="0.2">
      <c r="A41" s="58"/>
      <c r="B41" s="1227" t="s">
        <v>318</v>
      </c>
      <c r="C41" s="484"/>
      <c r="E41" s="1272"/>
      <c r="F41" s="1256"/>
      <c r="G41" s="1272"/>
      <c r="H41" s="247"/>
      <c r="I41" s="248"/>
      <c r="J41" s="257"/>
      <c r="K41" s="248"/>
      <c r="L41" s="248"/>
      <c r="M41" s="1383"/>
      <c r="N41" s="651"/>
      <c r="O41" s="137"/>
    </row>
    <row r="42" spans="1:16" ht="15.75" customHeight="1" x14ac:dyDescent="0.2">
      <c r="A42" s="58"/>
      <c r="B42" s="1228" t="s">
        <v>168</v>
      </c>
      <c r="C42" s="484"/>
      <c r="E42" s="1275">
        <v>4</v>
      </c>
      <c r="F42" s="1311"/>
      <c r="G42" s="1339"/>
      <c r="H42" s="254"/>
      <c r="I42" s="241"/>
      <c r="J42" s="228" t="s">
        <v>217</v>
      </c>
      <c r="K42" s="179"/>
      <c r="L42" s="179"/>
      <c r="M42" s="1380"/>
      <c r="N42" s="227"/>
      <c r="O42" s="652"/>
    </row>
    <row r="43" spans="1:16" ht="15.75" customHeight="1" x14ac:dyDescent="0.2">
      <c r="A43" s="58"/>
      <c r="B43" s="1229" t="s">
        <v>169</v>
      </c>
      <c r="C43" s="484"/>
      <c r="E43" s="1278"/>
      <c r="F43" s="1257">
        <v>4.0999999999999996</v>
      </c>
      <c r="G43" s="1274"/>
      <c r="H43" s="253"/>
      <c r="I43" s="210" t="s">
        <v>57</v>
      </c>
      <c r="J43" s="520" t="s">
        <v>341</v>
      </c>
      <c r="K43" s="226"/>
      <c r="L43" s="226"/>
      <c r="M43" s="1385"/>
      <c r="N43" s="227"/>
      <c r="O43" s="653"/>
    </row>
    <row r="44" spans="1:16" ht="15.75" customHeight="1" x14ac:dyDescent="0.2">
      <c r="A44" s="58"/>
      <c r="B44" s="1230" t="s">
        <v>166</v>
      </c>
      <c r="C44" s="484"/>
      <c r="E44" s="1278"/>
      <c r="F44" s="1257"/>
      <c r="G44" s="1341">
        <v>1</v>
      </c>
      <c r="H44" s="253"/>
      <c r="I44" s="210" t="s">
        <v>57</v>
      </c>
      <c r="J44" s="226" t="s">
        <v>381</v>
      </c>
      <c r="K44" s="226" t="s">
        <v>239</v>
      </c>
      <c r="L44" s="226" t="s">
        <v>382</v>
      </c>
      <c r="M44" s="1386">
        <v>2</v>
      </c>
      <c r="N44" s="208">
        <f>N23+TIME(0,M23,0)</f>
        <v>0.38055555555555554</v>
      </c>
      <c r="O44" s="137"/>
    </row>
    <row r="45" spans="1:16" ht="15.75" customHeight="1" x14ac:dyDescent="0.2">
      <c r="A45" s="58"/>
      <c r="B45" s="1231" t="s">
        <v>336</v>
      </c>
      <c r="C45" s="484"/>
      <c r="E45" s="1278"/>
      <c r="F45" s="1257"/>
      <c r="G45" s="1295">
        <f>G44+1</f>
        <v>2</v>
      </c>
      <c r="H45" s="253"/>
      <c r="I45" s="210" t="s">
        <v>57</v>
      </c>
      <c r="J45" s="421" t="s">
        <v>707</v>
      </c>
      <c r="K45" s="226" t="s">
        <v>239</v>
      </c>
      <c r="L45" s="226" t="s">
        <v>303</v>
      </c>
      <c r="M45" s="1385">
        <v>2</v>
      </c>
      <c r="N45" s="208">
        <f t="shared" ref="N45:N50" si="0">N44+TIME(0,M44,0)</f>
        <v>0.38194444444444442</v>
      </c>
      <c r="O45" s="137"/>
    </row>
    <row r="46" spans="1:16" ht="15.75" customHeight="1" x14ac:dyDescent="0.2">
      <c r="A46" s="58"/>
      <c r="B46" s="1231" t="s">
        <v>337</v>
      </c>
      <c r="C46" s="484"/>
      <c r="E46" s="1278"/>
      <c r="F46" s="1257"/>
      <c r="G46" s="1295">
        <f>G45+1</f>
        <v>3</v>
      </c>
      <c r="H46" s="253"/>
      <c r="I46" s="210" t="s">
        <v>57</v>
      </c>
      <c r="J46" s="422" t="s">
        <v>466</v>
      </c>
      <c r="K46" s="226" t="s">
        <v>239</v>
      </c>
      <c r="L46" s="226" t="s">
        <v>303</v>
      </c>
      <c r="M46" s="1385">
        <v>1</v>
      </c>
      <c r="N46" s="208">
        <f t="shared" si="0"/>
        <v>0.3833333333333333</v>
      </c>
      <c r="O46" s="137"/>
    </row>
    <row r="47" spans="1:16" ht="15.75" customHeight="1" x14ac:dyDescent="0.2">
      <c r="A47" s="58"/>
      <c r="B47" s="1231" t="s">
        <v>198</v>
      </c>
      <c r="C47" s="484"/>
      <c r="E47" s="1278"/>
      <c r="F47" s="1257"/>
      <c r="G47" s="1295">
        <f>G46+1</f>
        <v>4</v>
      </c>
      <c r="H47" s="253"/>
      <c r="I47" s="210" t="s">
        <v>57</v>
      </c>
      <c r="J47" s="422" t="s">
        <v>18</v>
      </c>
      <c r="K47" s="226" t="s">
        <v>239</v>
      </c>
      <c r="L47" s="226" t="s">
        <v>303</v>
      </c>
      <c r="M47" s="1385">
        <v>2</v>
      </c>
      <c r="N47" s="208">
        <f t="shared" si="0"/>
        <v>0.38402777777777775</v>
      </c>
      <c r="O47" s="137"/>
    </row>
    <row r="48" spans="1:16" ht="15.75" customHeight="1" x14ac:dyDescent="0.2">
      <c r="A48" s="58"/>
      <c r="B48" s="1231" t="s">
        <v>342</v>
      </c>
      <c r="C48" s="484"/>
      <c r="E48" s="1278"/>
      <c r="F48" s="1257"/>
      <c r="G48" s="1295">
        <f t="shared" ref="G48:G58" si="1">G47+1</f>
        <v>5</v>
      </c>
      <c r="H48" s="253"/>
      <c r="I48" s="210" t="s">
        <v>57</v>
      </c>
      <c r="J48" s="423" t="s">
        <v>708</v>
      </c>
      <c r="K48" s="226" t="s">
        <v>239</v>
      </c>
      <c r="L48" s="226" t="s">
        <v>303</v>
      </c>
      <c r="M48" s="1385">
        <v>1</v>
      </c>
      <c r="N48" s="208">
        <f t="shared" si="0"/>
        <v>0.38541666666666663</v>
      </c>
      <c r="O48" s="137"/>
    </row>
    <row r="49" spans="1:15" ht="15.75" customHeight="1" x14ac:dyDescent="0.2">
      <c r="A49" s="58"/>
      <c r="B49" s="1231" t="s">
        <v>338</v>
      </c>
      <c r="C49" s="484"/>
      <c r="E49" s="1276"/>
      <c r="F49" s="1257"/>
      <c r="G49" s="1295">
        <f t="shared" si="1"/>
        <v>6</v>
      </c>
      <c r="H49" s="220"/>
      <c r="I49" s="210" t="s">
        <v>57</v>
      </c>
      <c r="J49" s="423" t="s">
        <v>33</v>
      </c>
      <c r="K49" s="198" t="s">
        <v>239</v>
      </c>
      <c r="L49" s="226" t="s">
        <v>303</v>
      </c>
      <c r="M49" s="1381">
        <v>1</v>
      </c>
      <c r="N49" s="208">
        <f t="shared" si="0"/>
        <v>0.38611111111111107</v>
      </c>
      <c r="O49" s="130"/>
    </row>
    <row r="50" spans="1:15" ht="15.75" customHeight="1" x14ac:dyDescent="0.2">
      <c r="A50" s="58"/>
      <c r="B50" s="1231" t="s">
        <v>197</v>
      </c>
      <c r="C50" s="484"/>
      <c r="E50" s="1276"/>
      <c r="F50" s="1257"/>
      <c r="G50" s="1295">
        <f t="shared" si="1"/>
        <v>7</v>
      </c>
      <c r="H50" s="220"/>
      <c r="I50" s="210" t="s">
        <v>57</v>
      </c>
      <c r="J50" s="423" t="s">
        <v>34</v>
      </c>
      <c r="K50" s="198" t="s">
        <v>239</v>
      </c>
      <c r="L50" s="226" t="s">
        <v>303</v>
      </c>
      <c r="M50" s="1381">
        <v>1</v>
      </c>
      <c r="N50" s="208">
        <f t="shared" si="0"/>
        <v>0.38680555555555551</v>
      </c>
      <c r="O50" s="130"/>
    </row>
    <row r="51" spans="1:15" ht="15.75" customHeight="1" x14ac:dyDescent="0.2">
      <c r="A51" s="58"/>
      <c r="B51" s="1231" t="s">
        <v>339</v>
      </c>
      <c r="C51" s="484"/>
      <c r="E51" s="1276"/>
      <c r="F51" s="1257"/>
      <c r="G51" s="1295">
        <f t="shared" si="1"/>
        <v>8</v>
      </c>
      <c r="H51" s="220"/>
      <c r="I51" s="210" t="s">
        <v>57</v>
      </c>
      <c r="J51" s="423" t="s">
        <v>534</v>
      </c>
      <c r="K51" s="198" t="s">
        <v>239</v>
      </c>
      <c r="L51" s="226" t="s">
        <v>303</v>
      </c>
      <c r="M51" s="1381">
        <v>1</v>
      </c>
      <c r="N51" s="208">
        <f t="shared" ref="N51:N52" si="2">N50+TIME(0,M51,0)</f>
        <v>0.38749999999999996</v>
      </c>
      <c r="O51" s="130"/>
    </row>
    <row r="52" spans="1:15" ht="15.75" customHeight="1" x14ac:dyDescent="0.2">
      <c r="A52" s="58"/>
      <c r="B52" s="1244" t="s">
        <v>170</v>
      </c>
      <c r="C52" s="484"/>
      <c r="E52" s="1276"/>
      <c r="F52" s="1257"/>
      <c r="G52" s="1295">
        <f t="shared" si="1"/>
        <v>9</v>
      </c>
      <c r="H52" s="220"/>
      <c r="I52" s="210" t="s">
        <v>57</v>
      </c>
      <c r="J52" s="423" t="s">
        <v>535</v>
      </c>
      <c r="K52" s="198" t="s">
        <v>239</v>
      </c>
      <c r="L52" s="226" t="s">
        <v>303</v>
      </c>
      <c r="M52" s="1381">
        <v>1</v>
      </c>
      <c r="N52" s="1211">
        <f t="shared" si="2"/>
        <v>0.3881944444444444</v>
      </c>
      <c r="O52" s="130"/>
    </row>
    <row r="53" spans="1:15" ht="15.75" customHeight="1" x14ac:dyDescent="0.2">
      <c r="A53" s="58"/>
      <c r="B53" s="60"/>
      <c r="C53" s="59"/>
      <c r="E53" s="1276"/>
      <c r="F53" s="1257"/>
      <c r="G53" s="1295">
        <f t="shared" si="1"/>
        <v>10</v>
      </c>
      <c r="H53" s="220"/>
      <c r="I53" s="210" t="s">
        <v>57</v>
      </c>
      <c r="J53" s="421" t="s">
        <v>709</v>
      </c>
      <c r="K53" s="198" t="s">
        <v>239</v>
      </c>
      <c r="L53" s="226" t="s">
        <v>303</v>
      </c>
      <c r="M53" s="1381">
        <v>2</v>
      </c>
      <c r="N53" s="208">
        <f>N52+TIME(0,M52,0)</f>
        <v>0.38888888888888884</v>
      </c>
      <c r="O53" s="130"/>
    </row>
    <row r="54" spans="1:15" ht="15.75" customHeight="1" thickBot="1" x14ac:dyDescent="0.3">
      <c r="A54" s="621"/>
      <c r="B54" s="622" t="s">
        <v>559</v>
      </c>
      <c r="C54" s="623"/>
      <c r="E54" s="1276"/>
      <c r="F54" s="1257"/>
      <c r="G54" s="1295">
        <f t="shared" si="1"/>
        <v>11</v>
      </c>
      <c r="H54" s="220"/>
      <c r="I54" s="210" t="s">
        <v>57</v>
      </c>
      <c r="J54" s="424" t="s">
        <v>713</v>
      </c>
      <c r="K54" s="519" t="s">
        <v>239</v>
      </c>
      <c r="L54" s="226" t="s">
        <v>303</v>
      </c>
      <c r="M54" s="1381">
        <v>2</v>
      </c>
      <c r="N54" s="208">
        <f>N53+TIME(0,M53,0)</f>
        <v>0.39027777777777772</v>
      </c>
      <c r="O54" s="130"/>
    </row>
    <row r="55" spans="1:15" ht="15.75" customHeight="1" x14ac:dyDescent="0.2">
      <c r="E55" s="1276"/>
      <c r="F55" s="1257"/>
      <c r="G55" s="1295">
        <f t="shared" si="1"/>
        <v>12</v>
      </c>
      <c r="H55" s="220"/>
      <c r="I55" s="210" t="s">
        <v>57</v>
      </c>
      <c r="J55" s="570" t="s">
        <v>496</v>
      </c>
      <c r="K55" s="198" t="s">
        <v>239</v>
      </c>
      <c r="L55" s="226" t="s">
        <v>303</v>
      </c>
      <c r="M55" s="1381">
        <v>2</v>
      </c>
      <c r="N55" s="208">
        <f>N54+TIME(0,M54,0)</f>
        <v>0.39166666666666661</v>
      </c>
      <c r="O55" s="130"/>
    </row>
    <row r="56" spans="1:15" ht="15.75" customHeight="1" x14ac:dyDescent="0.2">
      <c r="E56" s="1276"/>
      <c r="F56" s="1312"/>
      <c r="G56" s="1295">
        <f t="shared" si="1"/>
        <v>13</v>
      </c>
      <c r="H56" s="220"/>
      <c r="I56" s="210" t="s">
        <v>57</v>
      </c>
      <c r="J56" s="278" t="s">
        <v>499</v>
      </c>
      <c r="K56" s="198" t="s">
        <v>239</v>
      </c>
      <c r="L56" s="226" t="s">
        <v>303</v>
      </c>
      <c r="M56" s="1381">
        <v>2</v>
      </c>
      <c r="N56" s="1211">
        <f t="shared" ref="N56:N58" si="3">N55+TIME(0,M55,0)</f>
        <v>0.39305555555555549</v>
      </c>
      <c r="O56" s="130"/>
    </row>
    <row r="57" spans="1:15" ht="15.75" customHeight="1" x14ac:dyDescent="0.2">
      <c r="E57" s="1274"/>
      <c r="F57" s="1257"/>
      <c r="G57" s="1295">
        <f t="shared" si="1"/>
        <v>14</v>
      </c>
      <c r="H57" s="220"/>
      <c r="I57" s="210" t="s">
        <v>57</v>
      </c>
      <c r="J57" s="278" t="s">
        <v>714</v>
      </c>
      <c r="K57" s="198" t="s">
        <v>239</v>
      </c>
      <c r="L57" s="226" t="s">
        <v>303</v>
      </c>
      <c r="M57" s="1381">
        <v>2</v>
      </c>
      <c r="N57" s="1211">
        <f t="shared" si="3"/>
        <v>0.39444444444444438</v>
      </c>
      <c r="O57" s="137"/>
    </row>
    <row r="58" spans="1:15" ht="15.75" customHeight="1" x14ac:dyDescent="0.2">
      <c r="E58" s="1272"/>
      <c r="F58" s="1256"/>
      <c r="G58" s="1295">
        <f t="shared" si="1"/>
        <v>15</v>
      </c>
      <c r="H58" s="220"/>
      <c r="I58" s="210" t="s">
        <v>57</v>
      </c>
      <c r="J58" s="278" t="s">
        <v>719</v>
      </c>
      <c r="K58" s="1210" t="s">
        <v>239</v>
      </c>
      <c r="L58" s="1214" t="s">
        <v>303</v>
      </c>
      <c r="M58" s="1381">
        <v>2</v>
      </c>
      <c r="N58" s="1211">
        <f t="shared" si="3"/>
        <v>0.39583333333333326</v>
      </c>
      <c r="O58" s="89"/>
    </row>
    <row r="59" spans="1:15" ht="15.75" customHeight="1" x14ac:dyDescent="0.2">
      <c r="E59" s="1279">
        <v>5</v>
      </c>
      <c r="F59" s="1314"/>
      <c r="G59" s="1343"/>
      <c r="H59" s="218"/>
      <c r="I59" s="1697" t="s">
        <v>190</v>
      </c>
      <c r="J59" s="1697"/>
      <c r="K59" s="1697"/>
      <c r="L59" s="1697"/>
      <c r="M59" s="1697"/>
      <c r="N59" s="1698"/>
      <c r="O59" s="137"/>
    </row>
    <row r="60" spans="1:15" ht="15.75" customHeight="1" x14ac:dyDescent="0.2">
      <c r="E60" s="1276"/>
      <c r="F60" s="1312"/>
      <c r="G60" s="1340"/>
      <c r="H60" s="220"/>
      <c r="I60" s="210"/>
      <c r="J60" s="198"/>
      <c r="K60" s="198"/>
      <c r="L60" s="198"/>
      <c r="M60" s="1381"/>
      <c r="N60" s="208"/>
      <c r="O60" s="137"/>
    </row>
    <row r="61" spans="1:15" ht="16.5" customHeight="1" x14ac:dyDescent="0.2">
      <c r="E61" s="1280"/>
      <c r="F61" s="1315">
        <v>5.0999999999999996</v>
      </c>
      <c r="G61" s="1344"/>
      <c r="H61" s="253"/>
      <c r="I61" s="210" t="s">
        <v>57</v>
      </c>
      <c r="J61" s="520" t="s">
        <v>736</v>
      </c>
      <c r="K61" s="226"/>
      <c r="L61" s="226"/>
      <c r="M61" s="1385"/>
      <c r="N61" s="208"/>
      <c r="O61" s="139"/>
    </row>
    <row r="62" spans="1:15" ht="15.75" customHeight="1" x14ac:dyDescent="0.25">
      <c r="E62" s="1281"/>
      <c r="F62" s="1313"/>
      <c r="G62" s="1341">
        <v>1</v>
      </c>
      <c r="H62" s="174"/>
      <c r="I62" s="210" t="s">
        <v>57</v>
      </c>
      <c r="J62" s="172" t="s">
        <v>735</v>
      </c>
      <c r="K62" s="198" t="s">
        <v>239</v>
      </c>
      <c r="L62" s="226" t="s">
        <v>196</v>
      </c>
      <c r="M62" s="1381">
        <v>5</v>
      </c>
      <c r="N62" s="209">
        <f>N58+TIME(0,M58,0)</f>
        <v>0.39722222222222214</v>
      </c>
      <c r="O62" s="137"/>
    </row>
    <row r="63" spans="1:15" ht="15.75" customHeight="1" x14ac:dyDescent="0.25">
      <c r="E63" s="1269"/>
      <c r="F63" s="279"/>
      <c r="G63" s="1295">
        <f>G62+1</f>
        <v>2</v>
      </c>
      <c r="H63" s="174"/>
      <c r="I63" s="210" t="s">
        <v>57</v>
      </c>
      <c r="J63" s="172" t="s">
        <v>455</v>
      </c>
      <c r="K63" s="198" t="s">
        <v>239</v>
      </c>
      <c r="L63" s="226" t="s">
        <v>196</v>
      </c>
      <c r="M63" s="1381"/>
      <c r="N63" s="209">
        <f>N62+TIME(0,M62,0)</f>
        <v>0.40069444444444435</v>
      </c>
      <c r="O63" s="1208"/>
    </row>
    <row r="64" spans="1:15" ht="15.75" customHeight="1" x14ac:dyDescent="0.25">
      <c r="E64" s="1269"/>
      <c r="F64" s="279"/>
      <c r="G64" s="1295">
        <f t="shared" ref="G64:G74" si="4">G63+1</f>
        <v>3</v>
      </c>
      <c r="H64" s="174"/>
      <c r="I64" s="210" t="s">
        <v>57</v>
      </c>
      <c r="J64" s="172" t="s">
        <v>19</v>
      </c>
      <c r="K64" s="190" t="s">
        <v>55</v>
      </c>
      <c r="L64" s="226" t="s">
        <v>196</v>
      </c>
      <c r="M64" s="1381"/>
      <c r="N64" s="209">
        <f t="shared" ref="N64:N71" si="5">N63+TIME(0,M63,0)</f>
        <v>0.40069444444444435</v>
      </c>
      <c r="O64" s="89"/>
    </row>
    <row r="65" spans="5:15" ht="15.75" customHeight="1" x14ac:dyDescent="0.25">
      <c r="E65" s="1282"/>
      <c r="F65" s="1258"/>
      <c r="G65" s="1295">
        <f t="shared" si="4"/>
        <v>4</v>
      </c>
      <c r="H65" s="174"/>
      <c r="I65" s="190" t="s">
        <v>57</v>
      </c>
      <c r="J65" s="172" t="s">
        <v>456</v>
      </c>
      <c r="K65" s="190" t="s">
        <v>55</v>
      </c>
      <c r="L65" s="226" t="s">
        <v>196</v>
      </c>
      <c r="M65" s="1381"/>
      <c r="N65" s="209">
        <f t="shared" si="5"/>
        <v>0.40069444444444435</v>
      </c>
      <c r="O65" s="89"/>
    </row>
    <row r="66" spans="5:15" ht="15.75" customHeight="1" x14ac:dyDescent="0.2">
      <c r="E66" s="1282"/>
      <c r="F66" s="1258"/>
      <c r="G66" s="1295">
        <f t="shared" si="4"/>
        <v>5</v>
      </c>
      <c r="H66" s="174"/>
      <c r="I66" s="190" t="s">
        <v>57</v>
      </c>
      <c r="J66" s="243" t="s">
        <v>344</v>
      </c>
      <c r="K66" s="198" t="s">
        <v>239</v>
      </c>
      <c r="L66" s="226" t="s">
        <v>196</v>
      </c>
      <c r="M66" s="1381"/>
      <c r="N66" s="209">
        <f t="shared" si="5"/>
        <v>0.40069444444444435</v>
      </c>
      <c r="O66" s="89"/>
    </row>
    <row r="67" spans="5:15" ht="15.75" customHeight="1" x14ac:dyDescent="0.25">
      <c r="E67" s="1282"/>
      <c r="F67" s="1258"/>
      <c r="G67" s="1295">
        <f t="shared" si="4"/>
        <v>6</v>
      </c>
      <c r="H67" s="174"/>
      <c r="I67" s="190" t="s">
        <v>57</v>
      </c>
      <c r="J67" s="172" t="s">
        <v>454</v>
      </c>
      <c r="K67" s="198" t="s">
        <v>239</v>
      </c>
      <c r="L67" s="226" t="s">
        <v>196</v>
      </c>
      <c r="M67" s="1381"/>
      <c r="N67" s="209">
        <f t="shared" si="5"/>
        <v>0.40069444444444435</v>
      </c>
      <c r="O67" s="89"/>
    </row>
    <row r="68" spans="5:15" ht="15.75" customHeight="1" x14ac:dyDescent="0.2">
      <c r="E68" s="1269"/>
      <c r="F68" s="279"/>
      <c r="G68" s="1295">
        <f t="shared" si="4"/>
        <v>7</v>
      </c>
      <c r="H68" s="174"/>
      <c r="I68" s="210" t="s">
        <v>57</v>
      </c>
      <c r="N68" s="209">
        <f t="shared" si="5"/>
        <v>0.40069444444444435</v>
      </c>
      <c r="O68" s="137"/>
    </row>
    <row r="69" spans="5:15" ht="15.75" customHeight="1" x14ac:dyDescent="0.2">
      <c r="E69" s="1269"/>
      <c r="F69" s="279"/>
      <c r="G69" s="1295">
        <f t="shared" si="4"/>
        <v>8</v>
      </c>
      <c r="H69" s="174"/>
      <c r="I69" s="210" t="s">
        <v>57</v>
      </c>
      <c r="J69" s="258"/>
      <c r="K69" s="226"/>
      <c r="L69" s="210"/>
      <c r="M69" s="1381"/>
      <c r="N69" s="209">
        <f t="shared" si="5"/>
        <v>0.40069444444444435</v>
      </c>
      <c r="O69" s="137"/>
    </row>
    <row r="70" spans="5:15" ht="15.75" customHeight="1" x14ac:dyDescent="0.2">
      <c r="E70" s="1281"/>
      <c r="F70" s="1313"/>
      <c r="G70" s="1295">
        <f t="shared" si="4"/>
        <v>9</v>
      </c>
      <c r="H70" s="174"/>
      <c r="I70" s="210" t="s">
        <v>57</v>
      </c>
      <c r="J70" s="226" t="s">
        <v>101</v>
      </c>
      <c r="K70" s="226" t="s">
        <v>239</v>
      </c>
      <c r="L70" s="188" t="s">
        <v>172</v>
      </c>
      <c r="M70" s="1381">
        <v>1</v>
      </c>
      <c r="N70" s="209">
        <f t="shared" si="5"/>
        <v>0.40069444444444435</v>
      </c>
      <c r="O70" s="137"/>
    </row>
    <row r="71" spans="5:15" ht="15.75" customHeight="1" x14ac:dyDescent="0.2">
      <c r="E71" s="1281"/>
      <c r="F71" s="1313"/>
      <c r="G71" s="1295">
        <f t="shared" si="4"/>
        <v>10</v>
      </c>
      <c r="H71" s="174"/>
      <c r="I71" s="210" t="s">
        <v>57</v>
      </c>
      <c r="J71" s="624" t="s">
        <v>502</v>
      </c>
      <c r="K71" s="226" t="s">
        <v>239</v>
      </c>
      <c r="L71" s="188" t="s">
        <v>172</v>
      </c>
      <c r="M71" s="1381">
        <v>1</v>
      </c>
      <c r="N71" s="209">
        <f t="shared" si="5"/>
        <v>0.4013888888888888</v>
      </c>
      <c r="O71" s="89"/>
    </row>
    <row r="72" spans="5:15" ht="15.75" customHeight="1" x14ac:dyDescent="0.2">
      <c r="E72" s="1281"/>
      <c r="F72" s="1313"/>
      <c r="G72" s="1295"/>
      <c r="H72" s="174"/>
      <c r="I72" s="210"/>
      <c r="J72" s="520" t="s">
        <v>102</v>
      </c>
      <c r="K72" s="226"/>
      <c r="L72" s="188"/>
      <c r="M72" s="1381"/>
      <c r="N72" s="209"/>
      <c r="O72" s="89"/>
    </row>
    <row r="73" spans="5:15" ht="15.75" customHeight="1" x14ac:dyDescent="0.25">
      <c r="E73" s="1281"/>
      <c r="F73" s="1313"/>
      <c r="G73" s="1295">
        <f>G71+1</f>
        <v>11</v>
      </c>
      <c r="H73" s="174"/>
      <c r="I73" s="210" t="s">
        <v>57</v>
      </c>
      <c r="J73" s="243" t="s">
        <v>304</v>
      </c>
      <c r="K73" s="226" t="s">
        <v>239</v>
      </c>
      <c r="L73" s="405" t="s">
        <v>492</v>
      </c>
      <c r="M73" s="1381">
        <v>1</v>
      </c>
      <c r="N73" s="209">
        <f>N71+TIME(0,M71,0)</f>
        <v>0.40208333333333324</v>
      </c>
      <c r="O73" s="90"/>
    </row>
    <row r="74" spans="5:15" ht="16.5" customHeight="1" x14ac:dyDescent="0.2">
      <c r="E74" s="1280"/>
      <c r="F74" s="1315"/>
      <c r="G74" s="1295">
        <f t="shared" si="4"/>
        <v>12</v>
      </c>
      <c r="H74" s="204"/>
      <c r="I74" s="210" t="s">
        <v>57</v>
      </c>
      <c r="J74" s="615" t="s">
        <v>184</v>
      </c>
      <c r="K74" s="226"/>
      <c r="L74" s="210"/>
      <c r="M74" s="1381">
        <v>1</v>
      </c>
      <c r="N74" s="209">
        <f>N73+TIME(0,M73,0)</f>
        <v>0.40277777777777768</v>
      </c>
      <c r="O74" s="139"/>
    </row>
    <row r="75" spans="5:15" ht="16.5" customHeight="1" x14ac:dyDescent="0.2">
      <c r="E75" s="1269"/>
      <c r="F75" s="279"/>
      <c r="G75" s="1295"/>
      <c r="H75" s="253"/>
      <c r="I75" s="198"/>
      <c r="J75" s="259"/>
      <c r="K75" s="198"/>
      <c r="L75" s="198"/>
      <c r="M75" s="1381"/>
      <c r="N75" s="209"/>
      <c r="O75" s="140"/>
    </row>
    <row r="76" spans="5:15" ht="16.5" customHeight="1" x14ac:dyDescent="0.2">
      <c r="E76" s="1280"/>
      <c r="F76" s="1315">
        <v>5.2</v>
      </c>
      <c r="G76" s="1344"/>
      <c r="H76" s="253"/>
      <c r="I76" s="210" t="s">
        <v>57</v>
      </c>
      <c r="J76" s="520" t="s">
        <v>484</v>
      </c>
      <c r="K76" s="226"/>
      <c r="L76" s="226"/>
      <c r="M76" s="1381"/>
      <c r="N76" s="209">
        <f>N74+TIME(0,M74,0)</f>
        <v>0.40347222222222212</v>
      </c>
      <c r="O76" s="139"/>
    </row>
    <row r="77" spans="5:15" ht="15.75" customHeight="1" x14ac:dyDescent="0.2">
      <c r="E77" s="1282"/>
      <c r="F77" s="1313"/>
      <c r="G77" s="1341">
        <v>1</v>
      </c>
      <c r="H77" s="253"/>
      <c r="I77" s="188" t="s">
        <v>57</v>
      </c>
      <c r="J77" s="226" t="s">
        <v>321</v>
      </c>
      <c r="K77" s="226" t="s">
        <v>239</v>
      </c>
      <c r="L77" s="210" t="s">
        <v>296</v>
      </c>
      <c r="M77" s="1381">
        <v>1</v>
      </c>
      <c r="N77" s="209">
        <f>N76+TIME(0,M76,0)</f>
        <v>0.40347222222222212</v>
      </c>
      <c r="O77" s="89"/>
    </row>
    <row r="78" spans="5:15" ht="15.75" customHeight="1" x14ac:dyDescent="0.25">
      <c r="E78" s="1282"/>
      <c r="F78" s="279"/>
      <c r="G78" s="1295">
        <f>G77+1</f>
        <v>2</v>
      </c>
      <c r="H78" s="253"/>
      <c r="I78" s="188" t="s">
        <v>57</v>
      </c>
      <c r="J78" s="226" t="s">
        <v>314</v>
      </c>
      <c r="K78" s="171" t="s">
        <v>239</v>
      </c>
      <c r="L78" s="405" t="s">
        <v>536</v>
      </c>
      <c r="M78" s="1387">
        <v>1</v>
      </c>
      <c r="N78" s="209">
        <f>N77+TIME(0,M77,0)</f>
        <v>0.40416666666666656</v>
      </c>
      <c r="O78" s="137"/>
    </row>
    <row r="79" spans="5:15" ht="15.75" customHeight="1" x14ac:dyDescent="0.2">
      <c r="E79" s="1282"/>
      <c r="F79" s="279"/>
      <c r="G79" s="1295">
        <f>G78+1</f>
        <v>3</v>
      </c>
      <c r="H79" s="253"/>
      <c r="I79" s="188" t="s">
        <v>57</v>
      </c>
      <c r="J79" s="226" t="s">
        <v>368</v>
      </c>
      <c r="K79" s="226" t="s">
        <v>239</v>
      </c>
      <c r="L79" s="198" t="s">
        <v>210</v>
      </c>
      <c r="M79" s="1386">
        <v>1</v>
      </c>
      <c r="N79" s="209"/>
      <c r="O79" s="137"/>
    </row>
    <row r="80" spans="5:15" ht="15.75" customHeight="1" x14ac:dyDescent="0.2">
      <c r="E80" s="1282"/>
      <c r="F80" s="279"/>
      <c r="G80" s="1295">
        <f>G79+1</f>
        <v>4</v>
      </c>
      <c r="H80" s="253"/>
      <c r="I80" s="188" t="s">
        <v>57</v>
      </c>
      <c r="J80" s="226" t="s">
        <v>133</v>
      </c>
      <c r="K80" s="226" t="s">
        <v>239</v>
      </c>
      <c r="L80" s="198" t="s">
        <v>179</v>
      </c>
      <c r="M80" s="1386">
        <v>1</v>
      </c>
      <c r="N80" s="209"/>
      <c r="O80" s="137"/>
    </row>
    <row r="81" spans="1:15" ht="15.75" customHeight="1" x14ac:dyDescent="0.2">
      <c r="E81" s="1282"/>
      <c r="F81" s="279"/>
      <c r="G81" s="1295">
        <f>G80+1</f>
        <v>5</v>
      </c>
      <c r="H81" s="253"/>
      <c r="I81" s="188" t="s">
        <v>57</v>
      </c>
      <c r="J81" s="226" t="s">
        <v>469</v>
      </c>
      <c r="K81" s="226" t="s">
        <v>239</v>
      </c>
      <c r="L81" s="198" t="s">
        <v>303</v>
      </c>
      <c r="M81" s="1386">
        <v>1</v>
      </c>
      <c r="N81" s="209"/>
      <c r="O81" s="137"/>
    </row>
    <row r="82" spans="1:15" ht="15.75" customHeight="1" x14ac:dyDescent="0.2">
      <c r="E82" s="1282"/>
      <c r="F82" s="279"/>
      <c r="G82" s="1295"/>
      <c r="H82" s="253"/>
      <c r="I82" s="188"/>
      <c r="J82" s="565"/>
      <c r="K82" s="565"/>
      <c r="L82" s="566"/>
      <c r="M82" s="1387"/>
      <c r="N82" s="209"/>
      <c r="O82" s="137"/>
    </row>
    <row r="83" spans="1:15" ht="15.75" customHeight="1" x14ac:dyDescent="0.2">
      <c r="E83" s="1282"/>
      <c r="F83" s="279"/>
      <c r="G83" s="1295"/>
      <c r="H83" s="253"/>
      <c r="I83" s="188"/>
      <c r="J83" s="565"/>
      <c r="K83" s="565"/>
      <c r="L83" s="566"/>
      <c r="M83" s="1387"/>
      <c r="N83" s="209"/>
      <c r="O83" s="137"/>
    </row>
    <row r="84" spans="1:15" ht="15.75" customHeight="1" x14ac:dyDescent="0.2">
      <c r="E84" s="1282"/>
      <c r="F84" s="279"/>
      <c r="G84" s="1295"/>
      <c r="H84" s="253"/>
      <c r="I84" s="188"/>
      <c r="J84" s="258"/>
      <c r="K84" s="226"/>
      <c r="L84" s="210"/>
      <c r="M84" s="1381"/>
      <c r="N84" s="209"/>
      <c r="O84" s="137"/>
    </row>
    <row r="85" spans="1:15" ht="15.75" customHeight="1" x14ac:dyDescent="0.2">
      <c r="E85" s="1280"/>
      <c r="F85" s="1315">
        <v>5.3</v>
      </c>
      <c r="G85" s="1344"/>
      <c r="H85" s="253"/>
      <c r="I85" s="210"/>
      <c r="J85" s="520" t="s">
        <v>268</v>
      </c>
      <c r="K85" s="226"/>
      <c r="L85" s="226"/>
      <c r="M85" s="1381"/>
      <c r="N85" s="209">
        <f>N78+TIME(0,M78,0)</f>
        <v>0.40486111111111101</v>
      </c>
      <c r="O85" s="1208"/>
    </row>
    <row r="86" spans="1:15" ht="15.75" customHeight="1" x14ac:dyDescent="0.25">
      <c r="E86" s="1280"/>
      <c r="F86" s="279"/>
      <c r="G86" s="1295">
        <f>1</f>
        <v>1</v>
      </c>
      <c r="H86" s="204"/>
      <c r="I86" s="210" t="s">
        <v>57</v>
      </c>
      <c r="J86" s="663" t="s">
        <v>61</v>
      </c>
      <c r="K86" s="226" t="s">
        <v>239</v>
      </c>
      <c r="L86" s="405" t="s">
        <v>208</v>
      </c>
      <c r="M86" s="1381">
        <v>1</v>
      </c>
      <c r="N86" s="209">
        <f t="shared" ref="N86:N94" si="6">N85+TIME(0,M85,0)</f>
        <v>0.40486111111111101</v>
      </c>
      <c r="O86" s="1208"/>
    </row>
    <row r="87" spans="1:15" ht="15.75" customHeight="1" x14ac:dyDescent="0.2">
      <c r="E87" s="1280"/>
      <c r="F87" s="1315"/>
      <c r="G87" s="1295">
        <f t="shared" ref="G87:G93" si="7">G86+1</f>
        <v>2</v>
      </c>
      <c r="H87" s="204"/>
      <c r="I87" s="1213"/>
      <c r="J87" s="1206" t="s">
        <v>720</v>
      </c>
      <c r="K87" s="226"/>
      <c r="L87" s="210"/>
      <c r="M87" s="1381">
        <v>1</v>
      </c>
      <c r="N87" s="209">
        <f t="shared" si="6"/>
        <v>0.40555555555555545</v>
      </c>
      <c r="O87" s="1208"/>
    </row>
    <row r="88" spans="1:15" s="601" customFormat="1" ht="15.75" customHeight="1" x14ac:dyDescent="0.2">
      <c r="A88" s="658"/>
      <c r="B88" s="658"/>
      <c r="C88" s="658"/>
      <c r="D88" s="599"/>
      <c r="E88" s="1269"/>
      <c r="F88" s="279"/>
      <c r="G88" s="1295">
        <f t="shared" si="7"/>
        <v>3</v>
      </c>
      <c r="H88" s="253"/>
      <c r="I88" s="188" t="s">
        <v>57</v>
      </c>
      <c r="J88" s="663" t="s">
        <v>363</v>
      </c>
      <c r="K88" s="226" t="s">
        <v>239</v>
      </c>
      <c r="L88" s="198" t="s">
        <v>506</v>
      </c>
      <c r="M88" s="1386">
        <v>1</v>
      </c>
      <c r="N88" s="1212">
        <f t="shared" si="6"/>
        <v>0.40624999999999989</v>
      </c>
      <c r="O88" s="600"/>
    </row>
    <row r="89" spans="1:15" ht="15.75" customHeight="1" x14ac:dyDescent="0.2">
      <c r="E89" s="1269"/>
      <c r="F89" s="279"/>
      <c r="G89" s="1295">
        <f t="shared" si="7"/>
        <v>4</v>
      </c>
      <c r="H89" s="253"/>
      <c r="I89" s="188" t="s">
        <v>57</v>
      </c>
      <c r="J89" s="663" t="s">
        <v>445</v>
      </c>
      <c r="K89" s="226" t="s">
        <v>239</v>
      </c>
      <c r="L89" s="198" t="s">
        <v>449</v>
      </c>
      <c r="M89" s="1386">
        <v>1</v>
      </c>
      <c r="N89" s="209">
        <f t="shared" si="6"/>
        <v>0.40694444444444433</v>
      </c>
      <c r="O89" s="1208"/>
    </row>
    <row r="90" spans="1:15" ht="15.75" customHeight="1" x14ac:dyDescent="0.2">
      <c r="E90" s="1269"/>
      <c r="F90" s="279"/>
      <c r="G90" s="1295">
        <f t="shared" si="7"/>
        <v>5</v>
      </c>
      <c r="H90" s="253"/>
      <c r="I90" s="188" t="s">
        <v>57</v>
      </c>
      <c r="J90" s="663" t="s">
        <v>457</v>
      </c>
      <c r="K90" s="226" t="s">
        <v>239</v>
      </c>
      <c r="L90" s="198" t="s">
        <v>213</v>
      </c>
      <c r="M90" s="1386">
        <v>1</v>
      </c>
      <c r="N90" s="209">
        <f t="shared" si="6"/>
        <v>0.40763888888888877</v>
      </c>
      <c r="O90" s="1208"/>
    </row>
    <row r="91" spans="1:15" ht="15.75" customHeight="1" x14ac:dyDescent="0.2">
      <c r="E91" s="1269"/>
      <c r="F91" s="279"/>
      <c r="G91" s="1295">
        <f t="shared" si="7"/>
        <v>6</v>
      </c>
      <c r="H91" s="253"/>
      <c r="I91" s="188" t="s">
        <v>57</v>
      </c>
      <c r="J91" s="663" t="s">
        <v>467</v>
      </c>
      <c r="K91" s="226" t="s">
        <v>239</v>
      </c>
      <c r="L91" s="198" t="s">
        <v>132</v>
      </c>
      <c r="M91" s="1386">
        <v>1</v>
      </c>
      <c r="N91" s="209">
        <f t="shared" si="6"/>
        <v>0.40833333333333321</v>
      </c>
      <c r="O91" s="1208"/>
    </row>
    <row r="92" spans="1:15" ht="15.75" customHeight="1" x14ac:dyDescent="0.2">
      <c r="E92" s="1269"/>
      <c r="F92" s="279"/>
      <c r="G92" s="1295">
        <f t="shared" si="7"/>
        <v>7</v>
      </c>
      <c r="H92" s="253"/>
      <c r="I92" s="188" t="s">
        <v>57</v>
      </c>
      <c r="J92" s="663" t="s">
        <v>468</v>
      </c>
      <c r="K92" s="226" t="s">
        <v>239</v>
      </c>
      <c r="L92" s="198" t="s">
        <v>179</v>
      </c>
      <c r="M92" s="1386">
        <v>1</v>
      </c>
      <c r="N92" s="209">
        <f t="shared" si="6"/>
        <v>0.40902777777777766</v>
      </c>
      <c r="O92" s="1208"/>
    </row>
    <row r="93" spans="1:15" ht="15.75" customHeight="1" x14ac:dyDescent="0.2">
      <c r="E93" s="1269"/>
      <c r="F93" s="279"/>
      <c r="G93" s="1295">
        <f t="shared" si="7"/>
        <v>8</v>
      </c>
      <c r="H93" s="253"/>
      <c r="I93" s="188" t="s">
        <v>57</v>
      </c>
      <c r="J93" s="663" t="s">
        <v>501</v>
      </c>
      <c r="K93" s="226" t="s">
        <v>239</v>
      </c>
      <c r="L93" s="198" t="s">
        <v>73</v>
      </c>
      <c r="M93" s="1386">
        <v>1</v>
      </c>
      <c r="N93" s="209">
        <f t="shared" si="6"/>
        <v>0.4097222222222221</v>
      </c>
      <c r="O93" s="1208"/>
    </row>
    <row r="94" spans="1:15" ht="15.75" customHeight="1" x14ac:dyDescent="0.2">
      <c r="E94" s="1269"/>
      <c r="F94" s="279"/>
      <c r="G94" s="1295">
        <f>G93+1</f>
        <v>9</v>
      </c>
      <c r="H94" s="253"/>
      <c r="I94" s="188" t="s">
        <v>57</v>
      </c>
      <c r="J94" s="663" t="s">
        <v>35</v>
      </c>
      <c r="K94" s="226" t="s">
        <v>239</v>
      </c>
      <c r="L94" s="198" t="s">
        <v>494</v>
      </c>
      <c r="M94" s="1386">
        <v>1</v>
      </c>
      <c r="N94" s="209">
        <f t="shared" si="6"/>
        <v>0.41041666666666654</v>
      </c>
      <c r="O94" s="1208"/>
    </row>
    <row r="95" spans="1:15" s="658" customFormat="1" ht="15.75" customHeight="1" x14ac:dyDescent="0.2">
      <c r="D95" s="1234"/>
      <c r="E95" s="1269"/>
      <c r="F95" s="279"/>
      <c r="G95" s="1295"/>
      <c r="H95" s="1215"/>
      <c r="I95" s="1209"/>
      <c r="J95" s="663"/>
      <c r="K95" s="1214"/>
      <c r="L95" s="1210"/>
      <c r="M95" s="1386"/>
      <c r="N95" s="1212"/>
      <c r="O95" s="1208"/>
    </row>
    <row r="96" spans="1:15" s="658" customFormat="1" ht="15.75" customHeight="1" x14ac:dyDescent="0.2">
      <c r="D96" s="1234"/>
      <c r="E96" s="1269"/>
      <c r="F96" s="279"/>
      <c r="G96" s="1295"/>
      <c r="H96" s="1215"/>
      <c r="I96" s="1209"/>
      <c r="J96" s="663"/>
      <c r="K96" s="1214"/>
      <c r="L96" s="1210"/>
      <c r="M96" s="1386"/>
      <c r="N96" s="1212"/>
      <c r="O96" s="1208"/>
    </row>
    <row r="97" spans="5:15" ht="15.75" customHeight="1" x14ac:dyDescent="0.2">
      <c r="E97" s="1269"/>
      <c r="F97" s="279"/>
      <c r="G97" s="1295"/>
      <c r="H97" s="253"/>
      <c r="I97" s="188"/>
      <c r="J97" s="258"/>
      <c r="K97" s="226"/>
      <c r="L97" s="198"/>
      <c r="M97" s="1386"/>
      <c r="N97" s="209"/>
      <c r="O97" s="1208"/>
    </row>
    <row r="98" spans="5:15" ht="15.75" customHeight="1" x14ac:dyDescent="0.2">
      <c r="E98" s="1280"/>
      <c r="F98" s="1315">
        <v>5.4</v>
      </c>
      <c r="G98" s="1344"/>
      <c r="H98" s="253"/>
      <c r="I98" s="210" t="s">
        <v>57</v>
      </c>
      <c r="J98" s="520" t="s">
        <v>191</v>
      </c>
      <c r="K98" s="226"/>
      <c r="L98" s="226"/>
      <c r="M98" s="1385"/>
      <c r="N98" s="209">
        <f>N93+TIME(0,M93,0)</f>
        <v>0.41041666666666654</v>
      </c>
      <c r="O98" s="88"/>
    </row>
    <row r="99" spans="5:15" ht="15.75" customHeight="1" x14ac:dyDescent="0.2">
      <c r="E99" s="1282"/>
      <c r="F99" s="1313"/>
      <c r="G99" s="1341">
        <v>1</v>
      </c>
      <c r="H99" s="253"/>
      <c r="I99" s="188" t="s">
        <v>57</v>
      </c>
      <c r="J99" s="663" t="s">
        <v>725</v>
      </c>
      <c r="K99" s="226" t="s">
        <v>239</v>
      </c>
      <c r="L99" s="198" t="s">
        <v>213</v>
      </c>
      <c r="M99" s="1386">
        <v>1</v>
      </c>
      <c r="N99" s="209">
        <f t="shared" ref="N99:N104" si="8">N98+TIME(0,M98,0)</f>
        <v>0.41041666666666654</v>
      </c>
      <c r="O99" s="1208"/>
    </row>
    <row r="100" spans="5:15" ht="15.75" customHeight="1" x14ac:dyDescent="0.2">
      <c r="E100" s="1282"/>
      <c r="F100" s="1258"/>
      <c r="G100" s="1341">
        <f>G99+1</f>
        <v>2</v>
      </c>
      <c r="H100" s="253"/>
      <c r="I100" s="188" t="s">
        <v>57</v>
      </c>
      <c r="J100" s="663" t="s">
        <v>716</v>
      </c>
      <c r="K100" s="226" t="s">
        <v>239</v>
      </c>
      <c r="L100" s="198" t="s">
        <v>172</v>
      </c>
      <c r="M100" s="1386">
        <v>1</v>
      </c>
      <c r="N100" s="209">
        <f t="shared" si="8"/>
        <v>0.41111111111111098</v>
      </c>
      <c r="O100" s="1208"/>
    </row>
    <row r="101" spans="5:15" ht="15.75" customHeight="1" x14ac:dyDescent="0.2">
      <c r="E101" s="1269"/>
      <c r="F101" s="279"/>
      <c r="G101" s="1295"/>
      <c r="H101" s="253"/>
      <c r="I101" s="198"/>
      <c r="J101" s="259"/>
      <c r="K101" s="198"/>
      <c r="L101" s="198"/>
      <c r="M101" s="1386"/>
      <c r="N101" s="209">
        <f t="shared" si="8"/>
        <v>0.41180555555555542</v>
      </c>
      <c r="O101" s="1208"/>
    </row>
    <row r="102" spans="5:15" ht="15.75" customHeight="1" x14ac:dyDescent="0.2">
      <c r="E102" s="1280"/>
      <c r="F102" s="279"/>
      <c r="G102" s="1295"/>
      <c r="H102" s="253"/>
      <c r="I102" s="188"/>
      <c r="J102" s="258"/>
      <c r="K102" s="226"/>
      <c r="L102" s="198"/>
      <c r="M102" s="1386"/>
      <c r="N102" s="209">
        <f t="shared" si="8"/>
        <v>0.41180555555555542</v>
      </c>
      <c r="O102" s="1208"/>
    </row>
    <row r="103" spans="5:15" ht="15.75" customHeight="1" x14ac:dyDescent="0.2">
      <c r="E103" s="1280"/>
      <c r="F103" s="1315">
        <v>6</v>
      </c>
      <c r="G103" s="1344"/>
      <c r="H103" s="253"/>
      <c r="I103" s="210" t="s">
        <v>57</v>
      </c>
      <c r="J103" s="520" t="s">
        <v>497</v>
      </c>
      <c r="K103" s="226"/>
      <c r="L103" s="198"/>
      <c r="M103" s="1386"/>
      <c r="N103" s="209">
        <f t="shared" si="8"/>
        <v>0.41180555555555542</v>
      </c>
      <c r="O103" s="1208"/>
    </row>
    <row r="104" spans="5:15" ht="15.75" customHeight="1" x14ac:dyDescent="0.2">
      <c r="E104" s="1283"/>
      <c r="F104" s="1316"/>
      <c r="G104" s="1345">
        <v>1</v>
      </c>
      <c r="H104" s="245"/>
      <c r="I104" s="203" t="s">
        <v>57</v>
      </c>
      <c r="J104" s="260"/>
      <c r="K104" s="185"/>
      <c r="L104" s="184"/>
      <c r="M104" s="1388"/>
      <c r="N104" s="222">
        <f t="shared" si="8"/>
        <v>0.41180555555555542</v>
      </c>
      <c r="O104" s="1208"/>
    </row>
    <row r="105" spans="5:15" ht="15.75" customHeight="1" x14ac:dyDescent="0.2">
      <c r="E105" s="1284"/>
      <c r="F105" s="1313"/>
      <c r="G105" s="1341"/>
      <c r="H105" s="253"/>
      <c r="I105" s="188"/>
      <c r="J105" s="258" t="s">
        <v>498</v>
      </c>
      <c r="K105" s="226"/>
      <c r="L105" s="198"/>
      <c r="M105" s="1386"/>
      <c r="N105" s="205">
        <f>N104+M105</f>
        <v>0.41180555555555542</v>
      </c>
      <c r="O105" s="125"/>
    </row>
    <row r="106" spans="5:15" ht="15.75" customHeight="1" x14ac:dyDescent="0.2">
      <c r="E106" s="1267"/>
      <c r="F106" s="1255"/>
      <c r="G106" s="1267"/>
      <c r="H106" s="27"/>
      <c r="I106" s="257"/>
      <c r="J106" s="261" t="s">
        <v>470</v>
      </c>
      <c r="K106" s="262"/>
      <c r="L106" s="262"/>
      <c r="M106" s="1383"/>
      <c r="N106" s="263">
        <f>N107-N105</f>
        <v>4.8611111111112604E-3</v>
      </c>
      <c r="O106" s="125"/>
    </row>
    <row r="107" spans="5:15" ht="15.75" customHeight="1" x14ac:dyDescent="0.2">
      <c r="E107" s="1285">
        <v>6</v>
      </c>
      <c r="F107" s="1317"/>
      <c r="G107" s="1346"/>
      <c r="H107" s="264"/>
      <c r="I107" s="265" t="s">
        <v>52</v>
      </c>
      <c r="J107" s="266" t="s">
        <v>63</v>
      </c>
      <c r="K107" s="267"/>
      <c r="L107" s="268"/>
      <c r="M107" s="1389"/>
      <c r="N107" s="453">
        <f>TIME(10,0,0)</f>
        <v>0.41666666666666669</v>
      </c>
      <c r="O107" s="1208"/>
    </row>
    <row r="108" spans="5:15" ht="15.75" customHeight="1" x14ac:dyDescent="0.2">
      <c r="E108" s="1286"/>
      <c r="F108" s="1318"/>
      <c r="G108" s="1347"/>
      <c r="H108" s="1"/>
      <c r="I108" s="2"/>
      <c r="J108" s="108"/>
      <c r="K108" s="2"/>
      <c r="L108" s="454"/>
      <c r="M108" s="1390"/>
      <c r="N108" s="286"/>
      <c r="O108" s="87"/>
    </row>
    <row r="109" spans="5:15" ht="15.75" customHeight="1" x14ac:dyDescent="0.2">
      <c r="E109" s="1287"/>
      <c r="F109" s="1319"/>
      <c r="G109" s="1348"/>
      <c r="H109" s="4"/>
      <c r="I109" s="2"/>
      <c r="J109" s="400" t="s">
        <v>246</v>
      </c>
      <c r="K109" s="141"/>
      <c r="L109" s="455"/>
      <c r="M109" s="1391">
        <v>30</v>
      </c>
      <c r="N109" s="287">
        <f>TIME(12,30,0)</f>
        <v>0.52083333333333337</v>
      </c>
      <c r="O109" s="87"/>
    </row>
    <row r="110" spans="5:15" ht="15.75" customHeight="1" x14ac:dyDescent="0.2">
      <c r="E110" s="1287"/>
      <c r="F110" s="1319"/>
      <c r="G110" s="1348"/>
      <c r="H110" s="4"/>
      <c r="I110" s="2"/>
      <c r="J110" s="3"/>
      <c r="K110" s="108"/>
      <c r="L110" s="456"/>
      <c r="M110" s="1392"/>
      <c r="N110" s="288"/>
      <c r="O110" s="87"/>
    </row>
    <row r="111" spans="5:15" ht="15.75" customHeight="1" x14ac:dyDescent="0.2">
      <c r="E111" s="1288"/>
      <c r="F111" s="1320"/>
      <c r="G111" s="1349"/>
      <c r="H111" s="29"/>
      <c r="I111" s="26"/>
      <c r="J111" s="401" t="s">
        <v>276</v>
      </c>
      <c r="K111" s="142"/>
      <c r="L111" s="457"/>
      <c r="M111" s="1393"/>
      <c r="N111" s="289">
        <f>N109+TIME(0,M109,0)</f>
        <v>0.54166666666666674</v>
      </c>
      <c r="O111" s="130"/>
    </row>
    <row r="112" spans="5:15" ht="15.75" customHeight="1" x14ac:dyDescent="0.2">
      <c r="E112" s="1289"/>
      <c r="F112" s="1321"/>
      <c r="G112" s="1350"/>
      <c r="H112" s="92"/>
      <c r="I112" s="93"/>
      <c r="J112" s="94"/>
      <c r="K112" s="143"/>
      <c r="L112" s="461"/>
      <c r="M112" s="1394"/>
      <c r="N112" s="291"/>
      <c r="O112" s="88"/>
    </row>
    <row r="113" spans="5:15" ht="15.75" customHeight="1" x14ac:dyDescent="0.2">
      <c r="E113" s="1290"/>
      <c r="F113" s="1322"/>
      <c r="G113" s="1351"/>
      <c r="H113" s="39"/>
      <c r="I113" s="34"/>
      <c r="J113" s="48"/>
      <c r="K113" s="144"/>
      <c r="L113" s="462"/>
      <c r="M113" s="1395"/>
      <c r="N113" s="292"/>
      <c r="O113" s="129"/>
    </row>
    <row r="114" spans="5:15" ht="15.75" customHeight="1" x14ac:dyDescent="0.2">
      <c r="E114" s="1291"/>
      <c r="F114" s="1323"/>
      <c r="G114" s="1352"/>
      <c r="H114" s="95"/>
      <c r="I114" s="96"/>
      <c r="J114" s="97"/>
      <c r="K114" s="145"/>
      <c r="L114" s="463"/>
      <c r="M114" s="1396"/>
      <c r="N114" s="293"/>
      <c r="O114" s="129"/>
    </row>
    <row r="115" spans="5:15" ht="15.75" customHeight="1" x14ac:dyDescent="0.2">
      <c r="E115" s="1292"/>
      <c r="F115" s="1259"/>
      <c r="G115" s="1292"/>
      <c r="H115" s="146"/>
      <c r="I115" s="107"/>
      <c r="J115" s="107"/>
      <c r="K115" s="107"/>
      <c r="L115" s="464"/>
      <c r="M115" s="1397"/>
      <c r="N115" s="294"/>
      <c r="O115" s="87"/>
    </row>
    <row r="116" spans="5:15" ht="15.75" customHeight="1" x14ac:dyDescent="0.2">
      <c r="E116" s="1685" t="s">
        <v>238</v>
      </c>
      <c r="F116" s="1686"/>
      <c r="G116" s="1686"/>
      <c r="H116" s="1686"/>
      <c r="I116" s="1686"/>
      <c r="J116" s="1686"/>
      <c r="K116" s="1686"/>
      <c r="L116" s="1686"/>
      <c r="M116" s="1686"/>
      <c r="N116" s="1687"/>
      <c r="O116" s="87"/>
    </row>
    <row r="117" spans="5:15" ht="15.75" customHeight="1" x14ac:dyDescent="0.2">
      <c r="E117" s="1714" t="str">
        <f>E3</f>
        <v>131st IEEE 802.11 WIRELESS LOCAL AREA NETWORKS SESSION</v>
      </c>
      <c r="F117" s="1662"/>
      <c r="G117" s="1662"/>
      <c r="H117" s="1662"/>
      <c r="I117" s="1662"/>
      <c r="J117" s="1662"/>
      <c r="K117" s="1662"/>
      <c r="L117" s="1662"/>
      <c r="M117" s="1662"/>
      <c r="N117" s="1663"/>
      <c r="O117" s="89"/>
    </row>
    <row r="118" spans="5:15" ht="15.75" customHeight="1" x14ac:dyDescent="0.2">
      <c r="E118" s="1692" t="str">
        <f>E4</f>
        <v>Jacksonville, FL, US</v>
      </c>
      <c r="F118" s="1693"/>
      <c r="G118" s="1693"/>
      <c r="H118" s="1693"/>
      <c r="I118" s="1693"/>
      <c r="J118" s="1693"/>
      <c r="K118" s="1693"/>
      <c r="L118" s="1693"/>
      <c r="M118" s="1693"/>
      <c r="N118" s="1694"/>
      <c r="O118" s="89"/>
    </row>
    <row r="119" spans="5:15" ht="15.75" customHeight="1" x14ac:dyDescent="0.2">
      <c r="E119" s="1695" t="str">
        <f>E5</f>
        <v>January 15-20, 2012</v>
      </c>
      <c r="F119" s="1696"/>
      <c r="G119" s="1696"/>
      <c r="H119" s="1668"/>
      <c r="I119" s="1668"/>
      <c r="J119" s="1668"/>
      <c r="K119" s="1668"/>
      <c r="L119" s="1668"/>
      <c r="M119" s="1668"/>
      <c r="N119" s="1669"/>
      <c r="O119" s="1208"/>
    </row>
    <row r="120" spans="5:15" ht="15.75" customHeight="1" x14ac:dyDescent="0.2">
      <c r="E120" s="1265"/>
      <c r="F120" s="1306"/>
      <c r="G120" s="1333"/>
      <c r="H120" s="126"/>
      <c r="I120" s="127"/>
      <c r="J120" s="127"/>
      <c r="K120" s="127"/>
      <c r="L120" s="127"/>
      <c r="M120" s="1376"/>
      <c r="N120" s="128"/>
      <c r="O120" s="1208"/>
    </row>
    <row r="121" spans="5:15" ht="15.75" customHeight="1" x14ac:dyDescent="0.2">
      <c r="E121" s="1293"/>
      <c r="F121" s="1324"/>
      <c r="G121" s="1353"/>
      <c r="H121" s="22"/>
      <c r="I121" s="23"/>
      <c r="J121" s="23"/>
      <c r="K121" s="23"/>
      <c r="L121" s="459"/>
      <c r="M121" s="1377"/>
      <c r="N121" s="283"/>
      <c r="O121" s="1208"/>
    </row>
    <row r="122" spans="5:15" ht="15.75" customHeight="1" x14ac:dyDescent="0.2">
      <c r="E122" s="1688" t="s">
        <v>692</v>
      </c>
      <c r="F122" s="1689"/>
      <c r="G122" s="1689"/>
      <c r="H122" s="1690"/>
      <c r="I122" s="1690"/>
      <c r="J122" s="1690"/>
      <c r="K122" s="1690"/>
      <c r="L122" s="1690"/>
      <c r="M122" s="1690"/>
      <c r="N122" s="1691"/>
      <c r="O122" s="89"/>
    </row>
    <row r="123" spans="5:15" ht="15.75" customHeight="1" x14ac:dyDescent="0.2">
      <c r="E123" s="1674" t="str">
        <f>E9</f>
        <v>WG CHAIR - Bruce Kraemer (Marvell)</v>
      </c>
      <c r="F123" s="1675"/>
      <c r="G123" s="1675"/>
      <c r="H123" s="1675"/>
      <c r="I123" s="1675"/>
      <c r="J123" s="1675"/>
      <c r="K123" s="1675"/>
      <c r="L123" s="1675"/>
      <c r="M123" s="1675"/>
      <c r="N123" s="1676"/>
      <c r="O123" s="89"/>
    </row>
    <row r="124" spans="5:15" ht="15.75" customHeight="1" x14ac:dyDescent="0.2">
      <c r="E124" s="1679" t="str">
        <f>E10</f>
        <v>WG  VICE-CHAIR - Jon Rosdahl (CSR) -- WG  VICE-CHAIR - Adrian Stephens (Intel)</v>
      </c>
      <c r="F124" s="1680"/>
      <c r="G124" s="1680"/>
      <c r="H124" s="1680"/>
      <c r="I124" s="1680"/>
      <c r="J124" s="1680"/>
      <c r="K124" s="1680"/>
      <c r="L124" s="1680"/>
      <c r="M124" s="1680"/>
      <c r="N124" s="1681"/>
      <c r="O124" s="87"/>
    </row>
    <row r="125" spans="5:15" ht="15.75" customHeight="1" x14ac:dyDescent="0.2">
      <c r="E125" s="1682" t="str">
        <f>E11</f>
        <v>WG SECRETARY - STEPHEN MCCANN (RIM)</v>
      </c>
      <c r="F125" s="1683"/>
      <c r="G125" s="1683"/>
      <c r="H125" s="1683"/>
      <c r="I125" s="1683"/>
      <c r="J125" s="1683"/>
      <c r="K125" s="1683"/>
      <c r="L125" s="1683"/>
      <c r="M125" s="1683"/>
      <c r="N125" s="1684"/>
      <c r="O125" s="87"/>
    </row>
    <row r="126" spans="5:15" ht="15.75" customHeight="1" thickBot="1" x14ac:dyDescent="0.25">
      <c r="E126" s="1294"/>
      <c r="F126" s="1260"/>
      <c r="G126" s="1294"/>
      <c r="H126" s="36"/>
      <c r="I126" s="36"/>
      <c r="J126" s="1699" t="str">
        <f>Title!$B$4</f>
        <v>R3</v>
      </c>
      <c r="K126" s="36"/>
      <c r="L126" s="276"/>
      <c r="M126" s="1398"/>
      <c r="N126" s="295"/>
      <c r="O126" s="87"/>
    </row>
    <row r="127" spans="5:15" ht="27" customHeight="1" thickBot="1" x14ac:dyDescent="0.25">
      <c r="E127" s="1295"/>
      <c r="F127" s="279"/>
      <c r="G127" s="1295"/>
      <c r="H127" s="174"/>
      <c r="I127" s="175"/>
      <c r="J127" s="1700"/>
      <c r="K127" s="175"/>
      <c r="L127" s="175"/>
      <c r="N127" s="404" t="s">
        <v>453</v>
      </c>
      <c r="O127" s="87"/>
    </row>
    <row r="128" spans="5:15" ht="15.75" customHeight="1" x14ac:dyDescent="0.2">
      <c r="E128" s="1268">
        <v>1</v>
      </c>
      <c r="F128" s="1308"/>
      <c r="G128" s="1335"/>
      <c r="H128" s="176"/>
      <c r="I128" s="177"/>
      <c r="J128" s="178" t="s">
        <v>189</v>
      </c>
      <c r="K128" s="179" t="s">
        <v>239</v>
      </c>
      <c r="L128" s="179" t="s">
        <v>360</v>
      </c>
      <c r="M128" s="1380">
        <v>1</v>
      </c>
      <c r="N128" s="208">
        <f>TIME(10,30,0)</f>
        <v>0.4375</v>
      </c>
      <c r="O128" s="99"/>
    </row>
    <row r="129" spans="5:15" ht="15.75" customHeight="1" x14ac:dyDescent="0.2">
      <c r="E129" s="1277"/>
      <c r="F129" s="310">
        <v>1.1000000000000001</v>
      </c>
      <c r="G129" s="1342"/>
      <c r="H129" s="181"/>
      <c r="I129" s="182" t="s">
        <v>121</v>
      </c>
      <c r="J129" s="183" t="s">
        <v>216</v>
      </c>
      <c r="K129" s="184" t="s">
        <v>239</v>
      </c>
      <c r="L129" s="185" t="s">
        <v>360</v>
      </c>
      <c r="M129" s="1382">
        <v>1</v>
      </c>
      <c r="N129" s="186">
        <f>N128+TIME(0,M128,0)</f>
        <v>0.43819444444444444</v>
      </c>
      <c r="O129" s="87"/>
    </row>
    <row r="130" spans="5:15" ht="15.75" customHeight="1" x14ac:dyDescent="0.2">
      <c r="E130" s="1284"/>
      <c r="F130" s="1258"/>
      <c r="G130" s="1284"/>
      <c r="H130" s="187"/>
      <c r="I130" s="188"/>
      <c r="J130" s="189"/>
      <c r="K130" s="190"/>
      <c r="L130" s="190"/>
      <c r="M130" s="1399"/>
      <c r="N130" s="239"/>
      <c r="O130" s="547"/>
    </row>
    <row r="131" spans="5:15" ht="15.75" customHeight="1" x14ac:dyDescent="0.2">
      <c r="E131" s="1296">
        <v>2</v>
      </c>
      <c r="F131" s="1325"/>
      <c r="G131" s="1354"/>
      <c r="H131" s="192"/>
      <c r="I131" s="193"/>
      <c r="J131" s="194" t="s">
        <v>248</v>
      </c>
      <c r="K131" s="195" t="s">
        <v>239</v>
      </c>
      <c r="L131" s="195" t="s">
        <v>249</v>
      </c>
      <c r="M131" s="1400"/>
      <c r="N131" s="209">
        <f>N129+TIME(0,M129,0)</f>
        <v>0.43888888888888888</v>
      </c>
      <c r="O131" s="547"/>
    </row>
    <row r="132" spans="5:15" ht="15.75" customHeight="1" x14ac:dyDescent="0.2">
      <c r="E132" s="1269"/>
      <c r="F132" s="279">
        <f>E131+0.1</f>
        <v>2.1</v>
      </c>
      <c r="G132" s="1295"/>
      <c r="H132" s="174"/>
      <c r="I132" s="188" t="s">
        <v>245</v>
      </c>
      <c r="J132" s="197" t="s">
        <v>354</v>
      </c>
      <c r="K132" s="198" t="s">
        <v>239</v>
      </c>
      <c r="L132" s="198" t="s">
        <v>360</v>
      </c>
      <c r="M132" s="1400">
        <v>1</v>
      </c>
      <c r="N132" s="209">
        <f>N131+TIME(0,M131,0)</f>
        <v>0.43888888888888888</v>
      </c>
      <c r="O132" s="547"/>
    </row>
    <row r="133" spans="5:15" ht="15.75" customHeight="1" x14ac:dyDescent="0.2">
      <c r="E133" s="1269"/>
      <c r="F133" s="279">
        <f t="shared" ref="F133:F138" si="9">F132+0.1</f>
        <v>2.2000000000000002</v>
      </c>
      <c r="G133" s="1295"/>
      <c r="H133" s="174"/>
      <c r="I133" s="188" t="s">
        <v>245</v>
      </c>
      <c r="J133" s="200" t="s">
        <v>192</v>
      </c>
      <c r="K133" s="602" t="s">
        <v>239</v>
      </c>
      <c r="L133" s="602" t="s">
        <v>195</v>
      </c>
      <c r="M133" s="1400">
        <v>1</v>
      </c>
      <c r="N133" s="209">
        <f t="shared" ref="N133:N152" si="10">N132+TIME(0,M132,0)</f>
        <v>0.43958333333333333</v>
      </c>
      <c r="O133" s="547"/>
    </row>
    <row r="134" spans="5:15" ht="15.75" customHeight="1" x14ac:dyDescent="0.2">
      <c r="E134" s="1269"/>
      <c r="F134" s="279">
        <f t="shared" si="9"/>
        <v>2.3000000000000003</v>
      </c>
      <c r="G134" s="1295"/>
      <c r="H134" s="174"/>
      <c r="I134" s="188" t="s">
        <v>245</v>
      </c>
      <c r="J134" s="603"/>
      <c r="K134" s="226" t="s">
        <v>239</v>
      </c>
      <c r="L134" s="226"/>
      <c r="M134" s="1385"/>
      <c r="N134" s="209">
        <f t="shared" si="10"/>
        <v>0.44027777777777777</v>
      </c>
      <c r="O134" s="547"/>
    </row>
    <row r="135" spans="5:15" ht="15.75" customHeight="1" x14ac:dyDescent="0.2">
      <c r="E135" s="1269"/>
      <c r="F135" s="279">
        <f t="shared" si="9"/>
        <v>2.4000000000000004</v>
      </c>
      <c r="G135" s="1295"/>
      <c r="H135" s="174"/>
      <c r="I135" s="188" t="s">
        <v>57</v>
      </c>
      <c r="J135" s="603"/>
      <c r="K135" s="226" t="s">
        <v>239</v>
      </c>
      <c r="L135" s="226"/>
      <c r="M135" s="1385"/>
      <c r="N135" s="209">
        <f t="shared" si="10"/>
        <v>0.44027777777777777</v>
      </c>
      <c r="O135" s="547"/>
    </row>
    <row r="136" spans="5:15" ht="15.75" customHeight="1" x14ac:dyDescent="0.2">
      <c r="E136" s="1269"/>
      <c r="F136" s="279">
        <f t="shared" si="9"/>
        <v>2.5000000000000004</v>
      </c>
      <c r="G136" s="1295"/>
      <c r="H136" s="174"/>
      <c r="I136" s="188" t="s">
        <v>57</v>
      </c>
      <c r="J136" s="201"/>
      <c r="K136" s="226" t="s">
        <v>239</v>
      </c>
      <c r="L136" s="226" t="s">
        <v>303</v>
      </c>
      <c r="M136" s="1385"/>
      <c r="N136" s="209">
        <f t="shared" si="10"/>
        <v>0.44027777777777777</v>
      </c>
      <c r="O136" s="547"/>
    </row>
    <row r="137" spans="5:15" ht="15.75" customHeight="1" x14ac:dyDescent="0.2">
      <c r="E137" s="1269"/>
      <c r="F137" s="279">
        <f t="shared" si="9"/>
        <v>2.6000000000000005</v>
      </c>
      <c r="G137" s="1295"/>
      <c r="H137" s="174"/>
      <c r="I137" s="188" t="s">
        <v>57</v>
      </c>
      <c r="J137" s="603"/>
      <c r="K137" s="226" t="s">
        <v>239</v>
      </c>
      <c r="L137" s="226" t="s">
        <v>303</v>
      </c>
      <c r="M137" s="1385"/>
      <c r="N137" s="209">
        <f t="shared" si="10"/>
        <v>0.44027777777777777</v>
      </c>
      <c r="O137" s="547"/>
    </row>
    <row r="138" spans="5:15" ht="15.75" customHeight="1" x14ac:dyDescent="0.2">
      <c r="E138" s="1283"/>
      <c r="F138" s="310">
        <f t="shared" si="9"/>
        <v>2.7000000000000006</v>
      </c>
      <c r="G138" s="1355"/>
      <c r="H138" s="202"/>
      <c r="I138" s="203" t="s">
        <v>57</v>
      </c>
      <c r="J138" s="625" t="s">
        <v>16</v>
      </c>
      <c r="K138" s="184" t="s">
        <v>239</v>
      </c>
      <c r="L138" s="184" t="s">
        <v>361</v>
      </c>
      <c r="M138" s="1401">
        <v>4</v>
      </c>
      <c r="N138" s="209">
        <f t="shared" si="10"/>
        <v>0.44027777777777777</v>
      </c>
      <c r="O138" s="547"/>
    </row>
    <row r="139" spans="5:15" ht="15.75" customHeight="1" x14ac:dyDescent="0.2">
      <c r="E139" s="1284"/>
      <c r="F139" s="1258"/>
      <c r="G139" s="1284"/>
      <c r="H139" s="204"/>
      <c r="I139" s="188"/>
      <c r="J139" s="198"/>
      <c r="K139" s="190"/>
      <c r="L139" s="190"/>
      <c r="M139" s="1399"/>
      <c r="N139" s="240"/>
      <c r="O139" s="547"/>
    </row>
    <row r="140" spans="5:15" ht="15.75" customHeight="1" x14ac:dyDescent="0.2">
      <c r="E140" s="1297">
        <v>3</v>
      </c>
      <c r="F140" s="1326"/>
      <c r="G140" s="1356"/>
      <c r="H140" s="206"/>
      <c r="I140" s="193" t="s">
        <v>245</v>
      </c>
      <c r="J140" s="178" t="s">
        <v>234</v>
      </c>
      <c r="K140" s="207"/>
      <c r="L140" s="207"/>
      <c r="M140" s="1400"/>
      <c r="N140" s="209"/>
      <c r="O140" s="547"/>
    </row>
    <row r="141" spans="5:15" ht="15.75" customHeight="1" x14ac:dyDescent="0.2">
      <c r="E141" s="1269"/>
      <c r="F141" s="279"/>
      <c r="G141" s="1295"/>
      <c r="H141" s="187"/>
      <c r="I141" s="188"/>
      <c r="J141" s="198"/>
      <c r="K141" s="198"/>
      <c r="L141" s="198"/>
      <c r="M141" s="1400"/>
      <c r="N141" s="209"/>
      <c r="O141" s="547"/>
    </row>
    <row r="142" spans="5:15" ht="15.75" customHeight="1" x14ac:dyDescent="0.2">
      <c r="E142" s="1269"/>
      <c r="F142" s="279">
        <f>E140+0.1</f>
        <v>3.1</v>
      </c>
      <c r="G142" s="1295"/>
      <c r="H142" s="187"/>
      <c r="I142" s="188"/>
      <c r="J142" s="522" t="s">
        <v>357</v>
      </c>
      <c r="K142" s="198"/>
      <c r="L142" s="198"/>
      <c r="M142" s="1400"/>
      <c r="N142" s="209"/>
      <c r="O142" s="547"/>
    </row>
    <row r="143" spans="5:15" ht="15.75" customHeight="1" x14ac:dyDescent="0.2">
      <c r="E143" s="1269"/>
      <c r="F143" s="279"/>
      <c r="G143" s="1295">
        <v>1</v>
      </c>
      <c r="H143" s="204"/>
      <c r="I143" s="210" t="s">
        <v>245</v>
      </c>
      <c r="J143" s="555" t="s">
        <v>17</v>
      </c>
      <c r="K143" s="571" t="s">
        <v>67</v>
      </c>
      <c r="L143" s="109" t="s">
        <v>179</v>
      </c>
      <c r="M143" s="1381">
        <v>5</v>
      </c>
      <c r="N143" s="209">
        <f>N138+TIME(0,M138,0)</f>
        <v>0.44305555555555554</v>
      </c>
      <c r="O143" s="547"/>
    </row>
    <row r="144" spans="5:15" ht="15.75" customHeight="1" x14ac:dyDescent="0.2">
      <c r="E144" s="1269"/>
      <c r="F144" s="279"/>
      <c r="G144" s="1295">
        <f>G143+1</f>
        <v>2</v>
      </c>
      <c r="H144" s="204"/>
      <c r="I144" s="210" t="s">
        <v>245</v>
      </c>
      <c r="J144" s="1422" t="s">
        <v>738</v>
      </c>
      <c r="K144" s="212" t="s">
        <v>240</v>
      </c>
      <c r="L144" s="109" t="s">
        <v>213</v>
      </c>
      <c r="M144" s="1381"/>
      <c r="N144" s="209">
        <f t="shared" si="10"/>
        <v>0.44652777777777775</v>
      </c>
      <c r="O144" s="547"/>
    </row>
    <row r="145" spans="4:15" ht="15.75" customHeight="1" x14ac:dyDescent="0.2">
      <c r="D145" s="563"/>
      <c r="E145" s="1269"/>
      <c r="F145" s="279"/>
      <c r="G145" s="1295">
        <f>G144+1</f>
        <v>3</v>
      </c>
      <c r="H145" s="204"/>
      <c r="I145" s="210" t="s">
        <v>245</v>
      </c>
      <c r="J145" s="515"/>
      <c r="K145" s="516"/>
      <c r="L145" s="517"/>
      <c r="M145" s="1381"/>
      <c r="N145" s="209">
        <f t="shared" si="10"/>
        <v>0.44652777777777775</v>
      </c>
      <c r="O145" s="547"/>
    </row>
    <row r="146" spans="4:15" ht="15.75" customHeight="1" x14ac:dyDescent="0.2">
      <c r="E146" s="1269"/>
      <c r="F146" s="279"/>
      <c r="G146" s="1295"/>
      <c r="H146" s="204"/>
      <c r="I146" s="210"/>
      <c r="J146" s="211"/>
      <c r="K146" s="212"/>
      <c r="L146" s="109"/>
      <c r="M146" s="1381"/>
      <c r="N146" s="209">
        <f t="shared" si="10"/>
        <v>0.44652777777777775</v>
      </c>
      <c r="O146" s="547"/>
    </row>
    <row r="147" spans="4:15" ht="15.75" customHeight="1" x14ac:dyDescent="0.2">
      <c r="E147" s="1269"/>
      <c r="F147" s="279">
        <v>3.2</v>
      </c>
      <c r="G147" s="1295"/>
      <c r="H147" s="187"/>
      <c r="I147" s="210"/>
      <c r="J147" s="522" t="s">
        <v>356</v>
      </c>
      <c r="K147" s="198"/>
      <c r="L147" s="198"/>
      <c r="M147" s="1381"/>
      <c r="N147" s="209">
        <f t="shared" si="10"/>
        <v>0.44652777777777775</v>
      </c>
      <c r="O147" s="547"/>
    </row>
    <row r="148" spans="4:15" ht="15.75" customHeight="1" x14ac:dyDescent="0.2">
      <c r="E148" s="1269"/>
      <c r="F148" s="279"/>
      <c r="G148" s="1295">
        <v>1</v>
      </c>
      <c r="H148" s="204"/>
      <c r="I148" s="210" t="s">
        <v>245</v>
      </c>
      <c r="J148" s="515" t="s">
        <v>65</v>
      </c>
      <c r="K148" s="516" t="s">
        <v>55</v>
      </c>
      <c r="L148" s="515" t="s">
        <v>538</v>
      </c>
      <c r="M148" s="1381">
        <v>0</v>
      </c>
      <c r="N148" s="209">
        <f t="shared" si="10"/>
        <v>0.44652777777777775</v>
      </c>
      <c r="O148" s="547"/>
    </row>
    <row r="149" spans="4:15" ht="15.75" customHeight="1" x14ac:dyDescent="0.2">
      <c r="E149" s="1269"/>
      <c r="F149" s="279"/>
      <c r="G149" s="1295">
        <f>G148+1</f>
        <v>2</v>
      </c>
      <c r="H149" s="204"/>
      <c r="I149" s="210" t="s">
        <v>245</v>
      </c>
      <c r="J149" s="210" t="s">
        <v>359</v>
      </c>
      <c r="K149" s="212" t="s">
        <v>240</v>
      </c>
      <c r="L149" s="109" t="s">
        <v>537</v>
      </c>
      <c r="M149" s="1381">
        <v>5</v>
      </c>
      <c r="N149" s="209">
        <f t="shared" si="10"/>
        <v>0.44652777777777775</v>
      </c>
      <c r="O149" s="547"/>
    </row>
    <row r="150" spans="4:15" ht="15.75" customHeight="1" x14ac:dyDescent="0.2">
      <c r="E150" s="1269"/>
      <c r="F150" s="279"/>
      <c r="G150" s="1295">
        <f>G149+1</f>
        <v>3</v>
      </c>
      <c r="H150" s="204"/>
      <c r="I150" s="210" t="s">
        <v>245</v>
      </c>
      <c r="J150" s="515" t="s">
        <v>358</v>
      </c>
      <c r="K150" s="516" t="s">
        <v>240</v>
      </c>
      <c r="L150" s="515" t="s">
        <v>208</v>
      </c>
      <c r="M150" s="1402">
        <v>5</v>
      </c>
      <c r="N150" s="209">
        <f t="shared" si="10"/>
        <v>0.44999999999999996</v>
      </c>
      <c r="O150" s="547"/>
    </row>
    <row r="151" spans="4:15" ht="15.75" customHeight="1" x14ac:dyDescent="0.2">
      <c r="E151" s="1269"/>
      <c r="F151" s="279"/>
      <c r="G151" s="1295">
        <f>G150+1</f>
        <v>4</v>
      </c>
      <c r="H151" s="204"/>
      <c r="I151" s="210" t="s">
        <v>245</v>
      </c>
      <c r="J151" s="515" t="s">
        <v>223</v>
      </c>
      <c r="K151" s="516" t="s">
        <v>55</v>
      </c>
      <c r="L151" s="515" t="s">
        <v>224</v>
      </c>
      <c r="M151" s="1402">
        <v>5</v>
      </c>
      <c r="N151" s="209">
        <f t="shared" si="10"/>
        <v>0.45347222222222217</v>
      </c>
      <c r="O151" s="547"/>
    </row>
    <row r="152" spans="4:15" ht="15.75" customHeight="1" x14ac:dyDescent="0.2">
      <c r="E152" s="1277"/>
      <c r="F152" s="310"/>
      <c r="G152" s="1342">
        <f>G151+1</f>
        <v>5</v>
      </c>
      <c r="H152" s="202"/>
      <c r="I152" s="213" t="s">
        <v>245</v>
      </c>
      <c r="J152" s="604"/>
      <c r="K152" s="184" t="s">
        <v>239</v>
      </c>
      <c r="L152" s="184"/>
      <c r="M152" s="1382">
        <v>5</v>
      </c>
      <c r="N152" s="222">
        <f t="shared" si="10"/>
        <v>0.45694444444444438</v>
      </c>
      <c r="O152" s="547"/>
    </row>
    <row r="153" spans="4:15" ht="15.75" customHeight="1" x14ac:dyDescent="0.2">
      <c r="E153" s="1295"/>
      <c r="F153" s="279"/>
      <c r="G153" s="1295"/>
      <c r="H153" s="187"/>
      <c r="I153" s="210"/>
      <c r="J153" s="216"/>
      <c r="K153" s="212"/>
      <c r="L153" s="217"/>
      <c r="M153" s="1381"/>
      <c r="N153" s="191"/>
      <c r="O153" s="547"/>
    </row>
    <row r="154" spans="4:15" ht="15.75" customHeight="1" x14ac:dyDescent="0.2">
      <c r="E154" s="1297">
        <v>4</v>
      </c>
      <c r="F154" s="1326"/>
      <c r="G154" s="1356"/>
      <c r="H154" s="218"/>
      <c r="I154" s="195"/>
      <c r="J154" s="219" t="s">
        <v>187</v>
      </c>
      <c r="K154" s="207"/>
      <c r="L154" s="207"/>
      <c r="M154" s="1403"/>
      <c r="N154" s="196"/>
      <c r="O154" s="547"/>
    </row>
    <row r="155" spans="4:15" ht="15.75" customHeight="1" x14ac:dyDescent="0.2">
      <c r="E155" s="1269"/>
      <c r="F155" s="279">
        <f>E154+0.1</f>
        <v>4.0999999999999996</v>
      </c>
      <c r="G155" s="1295"/>
      <c r="H155" s="220"/>
      <c r="I155" s="210" t="s">
        <v>121</v>
      </c>
      <c r="J155" s="556"/>
      <c r="K155" s="516" t="s">
        <v>55</v>
      </c>
      <c r="L155" s="515"/>
      <c r="M155" s="1402"/>
      <c r="N155" s="209">
        <f>N152+TIME(0,M152,0)</f>
        <v>0.46041666666666659</v>
      </c>
      <c r="O155" s="547"/>
    </row>
    <row r="156" spans="4:15" ht="15.75" customHeight="1" x14ac:dyDescent="0.2">
      <c r="E156" s="1269"/>
      <c r="F156" s="279">
        <f>F155+0.1</f>
        <v>4.1999999999999993</v>
      </c>
      <c r="G156" s="1295"/>
      <c r="H156" s="220"/>
      <c r="I156" s="210" t="s">
        <v>76</v>
      </c>
      <c r="J156" s="1420" t="s">
        <v>717</v>
      </c>
      <c r="K156" s="516" t="s">
        <v>6</v>
      </c>
      <c r="L156" s="515" t="s">
        <v>196</v>
      </c>
      <c r="M156" s="1374">
        <v>5</v>
      </c>
      <c r="N156" s="209">
        <f>N155+TIME(0,M155,0)</f>
        <v>0.46041666666666659</v>
      </c>
      <c r="O156" s="547"/>
    </row>
    <row r="157" spans="4:15" ht="15.75" customHeight="1" x14ac:dyDescent="0.2">
      <c r="E157" s="1269"/>
      <c r="F157" s="279">
        <f>F156+0.1</f>
        <v>4.2999999999999989</v>
      </c>
      <c r="G157" s="1295"/>
      <c r="H157" s="220"/>
      <c r="I157" s="210" t="s">
        <v>244</v>
      </c>
      <c r="J157" s="495" t="s">
        <v>722</v>
      </c>
      <c r="K157" s="516" t="s">
        <v>6</v>
      </c>
      <c r="L157" s="515" t="s">
        <v>196</v>
      </c>
      <c r="M157" s="1385">
        <v>5</v>
      </c>
      <c r="N157" s="1212">
        <f t="shared" ref="N157:N159" si="11">N156+TIME(0,M156,0)</f>
        <v>0.4638888888888888</v>
      </c>
      <c r="O157" s="547"/>
    </row>
    <row r="158" spans="4:15" s="1418" customFormat="1" ht="15.75" customHeight="1" x14ac:dyDescent="0.2">
      <c r="D158" s="1234"/>
      <c r="E158" s="1269"/>
      <c r="F158" s="279"/>
      <c r="G158" s="1295"/>
      <c r="H158" s="220"/>
      <c r="I158" s="1213" t="s">
        <v>76</v>
      </c>
      <c r="J158" s="1420" t="s">
        <v>730</v>
      </c>
      <c r="K158" s="1214" t="s">
        <v>239</v>
      </c>
      <c r="L158" s="1214" t="s">
        <v>741</v>
      </c>
      <c r="M158" s="1385">
        <v>5</v>
      </c>
      <c r="N158" s="1212">
        <f t="shared" si="11"/>
        <v>0.46736111111111101</v>
      </c>
      <c r="O158" s="547"/>
    </row>
    <row r="159" spans="4:15" ht="15.75" customHeight="1" x14ac:dyDescent="0.2">
      <c r="E159" s="1269"/>
      <c r="F159" s="279">
        <f>F157+0.1</f>
        <v>4.3999999999999986</v>
      </c>
      <c r="G159" s="1295"/>
      <c r="H159" s="220"/>
      <c r="I159" s="210" t="s">
        <v>244</v>
      </c>
      <c r="J159" s="556" t="s">
        <v>723</v>
      </c>
      <c r="K159" s="1214" t="s">
        <v>239</v>
      </c>
      <c r="L159" s="1214" t="s">
        <v>743</v>
      </c>
      <c r="M159" s="1385">
        <v>5</v>
      </c>
      <c r="N159" s="1212">
        <f t="shared" si="11"/>
        <v>0.47083333333333321</v>
      </c>
      <c r="O159" s="547"/>
    </row>
    <row r="160" spans="4:15" ht="15.75" customHeight="1" x14ac:dyDescent="0.2">
      <c r="E160" s="1277"/>
      <c r="F160" s="310">
        <f>F159+0.1</f>
        <v>4.4999999999999982</v>
      </c>
      <c r="G160" s="1342"/>
      <c r="H160" s="221"/>
      <c r="I160" s="213" t="s">
        <v>244</v>
      </c>
      <c r="J160" s="494"/>
      <c r="K160" s="185"/>
      <c r="L160" s="185"/>
      <c r="M160" s="1401"/>
      <c r="N160" s="222">
        <f>N159+TIME(0,M159,0)</f>
        <v>0.47430555555555542</v>
      </c>
      <c r="O160" s="547"/>
    </row>
    <row r="161" spans="5:15" ht="15.75" customHeight="1" x14ac:dyDescent="0.2">
      <c r="E161" s="1295"/>
      <c r="F161" s="279"/>
      <c r="G161" s="1295"/>
      <c r="H161" s="224"/>
      <c r="I161" s="210"/>
      <c r="J161" s="225"/>
      <c r="K161" s="226"/>
      <c r="L161" s="210"/>
      <c r="M161" s="1381"/>
      <c r="N161" s="227"/>
      <c r="O161" s="547"/>
    </row>
    <row r="162" spans="5:15" ht="15.75" customHeight="1" x14ac:dyDescent="0.2">
      <c r="E162" s="1298">
        <v>5</v>
      </c>
      <c r="F162" s="1327"/>
      <c r="G162" s="1357"/>
      <c r="H162" s="192"/>
      <c r="I162" s="195"/>
      <c r="J162" s="228" t="s">
        <v>247</v>
      </c>
      <c r="K162" s="179"/>
      <c r="L162" s="229"/>
      <c r="M162" s="1380"/>
      <c r="N162" s="196">
        <f>N160+TIME(0,M160,0)</f>
        <v>0.47430555555555542</v>
      </c>
      <c r="O162" s="547"/>
    </row>
    <row r="163" spans="5:15" ht="15.75" customHeight="1" x14ac:dyDescent="0.2">
      <c r="E163" s="1280"/>
      <c r="F163" s="279">
        <f>E162+0.1</f>
        <v>5.0999999999999996</v>
      </c>
      <c r="G163" s="1344"/>
      <c r="H163" s="204"/>
      <c r="I163" s="190" t="s">
        <v>121</v>
      </c>
      <c r="J163" s="495"/>
      <c r="K163" s="212" t="s">
        <v>6</v>
      </c>
      <c r="L163" s="109"/>
      <c r="M163" s="1400"/>
      <c r="N163" s="209">
        <f>N162+TIME(0,M162,0)</f>
        <v>0.47430555555555542</v>
      </c>
      <c r="O163" s="547"/>
    </row>
    <row r="164" spans="5:15" ht="15.75" customHeight="1" x14ac:dyDescent="0.25">
      <c r="E164" s="1280"/>
      <c r="F164" s="279">
        <f>F163+0.1</f>
        <v>5.1999999999999993</v>
      </c>
      <c r="G164" s="1344"/>
      <c r="H164" s="204"/>
      <c r="I164" s="190" t="s">
        <v>52</v>
      </c>
      <c r="J164" s="226" t="s">
        <v>180</v>
      </c>
      <c r="K164" s="212" t="s">
        <v>240</v>
      </c>
      <c r="L164" s="405" t="s">
        <v>462</v>
      </c>
      <c r="M164" s="1400">
        <v>10</v>
      </c>
      <c r="N164" s="1212">
        <f t="shared" ref="N164:N170" si="12">N163+TIME(0,M163,0)</f>
        <v>0.47430555555555542</v>
      </c>
      <c r="O164" s="547"/>
    </row>
    <row r="165" spans="5:15" ht="15.75" customHeight="1" x14ac:dyDescent="0.25">
      <c r="E165" s="1280"/>
      <c r="F165" s="279">
        <f>F164+0.1</f>
        <v>5.2999999999999989</v>
      </c>
      <c r="G165" s="1344"/>
      <c r="H165" s="204"/>
      <c r="I165" s="190" t="s">
        <v>52</v>
      </c>
      <c r="J165" s="1419" t="s">
        <v>740</v>
      </c>
      <c r="K165" s="212" t="s">
        <v>6</v>
      </c>
      <c r="L165" s="405" t="s">
        <v>462</v>
      </c>
      <c r="M165" s="1381">
        <v>1</v>
      </c>
      <c r="N165" s="1212">
        <f t="shared" si="12"/>
        <v>0.48124999999999984</v>
      </c>
      <c r="O165" s="547"/>
    </row>
    <row r="166" spans="5:15" ht="15.75" customHeight="1" x14ac:dyDescent="0.2">
      <c r="E166" s="1280"/>
      <c r="F166" s="279">
        <f t="shared" ref="F166:F171" si="13">F165+0.1</f>
        <v>5.3999999999999986</v>
      </c>
      <c r="G166" s="1344"/>
      <c r="H166" s="204"/>
      <c r="I166" s="190" t="s">
        <v>2</v>
      </c>
      <c r="J166" s="1420" t="s">
        <v>739</v>
      </c>
      <c r="K166" s="1214" t="s">
        <v>239</v>
      </c>
      <c r="L166" s="1210" t="s">
        <v>742</v>
      </c>
      <c r="M166" s="1381">
        <v>10</v>
      </c>
      <c r="N166" s="1212">
        <f t="shared" si="12"/>
        <v>0.48194444444444429</v>
      </c>
      <c r="O166" s="547"/>
    </row>
    <row r="167" spans="5:15" ht="15.75" customHeight="1" x14ac:dyDescent="0.2">
      <c r="E167" s="1280"/>
      <c r="F167" s="279">
        <f t="shared" si="13"/>
        <v>5.4999999999999982</v>
      </c>
      <c r="G167" s="1344"/>
      <c r="H167" s="204"/>
      <c r="I167" s="190" t="s">
        <v>76</v>
      </c>
      <c r="J167" s="1421" t="s">
        <v>731</v>
      </c>
      <c r="K167" s="1214" t="s">
        <v>239</v>
      </c>
      <c r="L167" s="1214" t="s">
        <v>724</v>
      </c>
      <c r="M167" s="1400">
        <v>5</v>
      </c>
      <c r="N167" s="1212">
        <f t="shared" si="12"/>
        <v>0.48888888888888871</v>
      </c>
      <c r="O167" s="547"/>
    </row>
    <row r="168" spans="5:15" ht="15.75" customHeight="1" x14ac:dyDescent="0.2">
      <c r="E168" s="1280"/>
      <c r="F168" s="279">
        <f t="shared" si="13"/>
        <v>5.5999999999999979</v>
      </c>
      <c r="G168" s="1344"/>
      <c r="H168" s="204"/>
      <c r="I168" s="190" t="s">
        <v>76</v>
      </c>
      <c r="J168" s="1421" t="s">
        <v>734</v>
      </c>
      <c r="K168" s="516" t="s">
        <v>6</v>
      </c>
      <c r="L168" s="515" t="s">
        <v>196</v>
      </c>
      <c r="M168" s="1400">
        <v>10</v>
      </c>
      <c r="N168" s="1212">
        <f t="shared" si="12"/>
        <v>0.49236111111111092</v>
      </c>
      <c r="O168" s="547"/>
    </row>
    <row r="169" spans="5:15" ht="15.75" customHeight="1" x14ac:dyDescent="0.2">
      <c r="E169" s="1280"/>
      <c r="F169" s="279">
        <f t="shared" si="13"/>
        <v>5.6999999999999975</v>
      </c>
      <c r="G169" s="1344"/>
      <c r="H169" s="204"/>
      <c r="I169" s="190" t="s">
        <v>76</v>
      </c>
      <c r="J169" s="1420" t="s">
        <v>721</v>
      </c>
      <c r="K169" s="1214" t="s">
        <v>239</v>
      </c>
      <c r="L169" s="1214" t="s">
        <v>741</v>
      </c>
      <c r="M169" s="1381">
        <v>20</v>
      </c>
      <c r="N169" s="1212">
        <f t="shared" si="12"/>
        <v>0.49930555555555534</v>
      </c>
      <c r="O169" s="547"/>
    </row>
    <row r="170" spans="5:15" ht="15.75" customHeight="1" x14ac:dyDescent="0.2">
      <c r="E170" s="1280"/>
      <c r="F170" s="279">
        <f t="shared" si="13"/>
        <v>5.7999999999999972</v>
      </c>
      <c r="G170" s="1344"/>
      <c r="H170" s="204"/>
      <c r="I170" s="190" t="s">
        <v>76</v>
      </c>
      <c r="N170" s="1212">
        <f t="shared" si="12"/>
        <v>0.51319444444444418</v>
      </c>
      <c r="O170" s="547"/>
    </row>
    <row r="171" spans="5:15" ht="15.75" customHeight="1" x14ac:dyDescent="0.25">
      <c r="E171" s="1280"/>
      <c r="F171" s="279">
        <f t="shared" si="13"/>
        <v>5.8999999999999968</v>
      </c>
      <c r="G171" s="1344"/>
      <c r="H171" s="204"/>
      <c r="I171" s="190" t="s">
        <v>121</v>
      </c>
      <c r="J171" s="416"/>
      <c r="K171" s="212"/>
      <c r="L171" s="405"/>
      <c r="M171" s="1400"/>
      <c r="N171" s="1212">
        <f t="shared" ref="N171" si="14">N170+TIME(0,M170,0)</f>
        <v>0.51319444444444418</v>
      </c>
      <c r="O171" s="547"/>
    </row>
    <row r="172" spans="5:15" ht="15.75" customHeight="1" x14ac:dyDescent="0.2">
      <c r="E172" s="1277"/>
      <c r="F172" s="310">
        <v>5.0999999999999996</v>
      </c>
      <c r="G172" s="1342"/>
      <c r="H172" s="221"/>
      <c r="I172" s="438" t="s">
        <v>121</v>
      </c>
      <c r="J172" s="417"/>
      <c r="K172" s="214"/>
      <c r="L172" s="185"/>
      <c r="M172" s="1401"/>
      <c r="N172" s="222">
        <f t="shared" ref="N172" si="15">N171+TIME(0,M171,0)</f>
        <v>0.51319444444444418</v>
      </c>
      <c r="O172" s="547"/>
    </row>
    <row r="173" spans="5:15" ht="15.75" customHeight="1" x14ac:dyDescent="0.2">
      <c r="E173" s="1295"/>
      <c r="F173" s="279"/>
      <c r="G173" s="1295"/>
      <c r="H173" s="224"/>
      <c r="I173" s="188"/>
      <c r="J173" s="225"/>
      <c r="K173" s="190"/>
      <c r="L173" s="190"/>
      <c r="M173" s="1400"/>
      <c r="N173" s="205"/>
      <c r="O173" s="547"/>
    </row>
    <row r="174" spans="5:15" ht="15.75" customHeight="1" x14ac:dyDescent="0.2">
      <c r="E174" s="1297">
        <v>6</v>
      </c>
      <c r="F174" s="1326"/>
      <c r="G174" s="1356"/>
      <c r="H174" s="218"/>
      <c r="I174" s="195"/>
      <c r="J174" s="219" t="s">
        <v>744</v>
      </c>
      <c r="K174" s="207"/>
      <c r="L174" s="207"/>
      <c r="M174" s="1380">
        <v>0</v>
      </c>
      <c r="N174" s="196">
        <f>N172+TIME(0,M172,0)</f>
        <v>0.51319444444444418</v>
      </c>
      <c r="O174" s="547"/>
    </row>
    <row r="175" spans="5:15" ht="15.75" customHeight="1" x14ac:dyDescent="0.25">
      <c r="E175" s="1277"/>
      <c r="F175" s="310"/>
      <c r="G175" s="1342"/>
      <c r="H175" s="221"/>
      <c r="I175" s="213" t="s">
        <v>244</v>
      </c>
      <c r="J175" s="417"/>
      <c r="K175" s="214" t="s">
        <v>240</v>
      </c>
      <c r="L175" s="451" t="s">
        <v>462</v>
      </c>
      <c r="M175" s="1404">
        <v>0</v>
      </c>
      <c r="N175" s="222">
        <f>N174+TIME(0,M174,0)</f>
        <v>0.51319444444444418</v>
      </c>
      <c r="O175" s="547"/>
    </row>
    <row r="176" spans="5:15" ht="15.75" customHeight="1" x14ac:dyDescent="0.2">
      <c r="E176" s="1295"/>
      <c r="F176" s="279"/>
      <c r="G176" s="1295"/>
      <c r="H176" s="224"/>
      <c r="I176" s="210"/>
      <c r="J176" s="261" t="s">
        <v>470</v>
      </c>
      <c r="K176" s="226"/>
      <c r="L176" s="210"/>
      <c r="M176" s="1381"/>
      <c r="N176" s="263">
        <f>N179-N175</f>
        <v>7.6388888888891948E-3</v>
      </c>
      <c r="O176" s="547"/>
    </row>
    <row r="177" spans="5:15" ht="15.75" customHeight="1" x14ac:dyDescent="0.2">
      <c r="E177" s="1298">
        <v>7</v>
      </c>
      <c r="F177" s="1327"/>
      <c r="G177" s="1357"/>
      <c r="H177" s="192"/>
      <c r="I177" s="177" t="s">
        <v>121</v>
      </c>
      <c r="J177" s="230" t="s">
        <v>64</v>
      </c>
      <c r="K177" s="179"/>
      <c r="L177" s="229"/>
      <c r="M177" s="1380"/>
      <c r="N177" s="231">
        <f>N174+TIME(0,M174,0)</f>
        <v>0.51319444444444418</v>
      </c>
      <c r="O177" s="547"/>
    </row>
    <row r="178" spans="5:15" ht="15.75" customHeight="1" x14ac:dyDescent="0.2">
      <c r="E178" s="1269"/>
      <c r="F178" s="279"/>
      <c r="G178" s="1295"/>
      <c r="H178" s="220"/>
      <c r="I178" s="198"/>
      <c r="J178" s="223"/>
      <c r="K178" s="198"/>
      <c r="L178" s="198"/>
      <c r="M178" s="1381"/>
      <c r="N178" s="199"/>
      <c r="O178" s="547"/>
    </row>
    <row r="179" spans="5:15" ht="15.75" customHeight="1" x14ac:dyDescent="0.2">
      <c r="E179" s="1269"/>
      <c r="F179" s="279"/>
      <c r="G179" s="1295"/>
      <c r="H179" s="224"/>
      <c r="I179" s="198"/>
      <c r="J179" s="232" t="s">
        <v>246</v>
      </c>
      <c r="K179" s="233"/>
      <c r="L179" s="233"/>
      <c r="M179" s="1405">
        <v>60</v>
      </c>
      <c r="N179" s="234">
        <f>TIME(12,30,0)</f>
        <v>0.52083333333333337</v>
      </c>
      <c r="O179" s="547"/>
    </row>
    <row r="180" spans="5:15" ht="15.75" customHeight="1" x14ac:dyDescent="0.2">
      <c r="E180" s="1269"/>
      <c r="F180" s="279"/>
      <c r="G180" s="1295"/>
      <c r="H180" s="224"/>
      <c r="I180" s="198"/>
      <c r="J180" s="215"/>
      <c r="K180" s="223"/>
      <c r="L180" s="223"/>
      <c r="M180" s="1406"/>
      <c r="N180" s="208"/>
      <c r="O180" s="547"/>
    </row>
    <row r="181" spans="5:15" ht="15.75" customHeight="1" x14ac:dyDescent="0.2">
      <c r="E181" s="1277"/>
      <c r="F181" s="310"/>
      <c r="G181" s="1342"/>
      <c r="H181" s="221"/>
      <c r="I181" s="184"/>
      <c r="J181" s="235" t="s">
        <v>219</v>
      </c>
      <c r="K181" s="236"/>
      <c r="L181" s="236"/>
      <c r="M181" s="1407"/>
      <c r="N181" s="231">
        <f>N179+TIME(0,M179,0)</f>
        <v>0.5625</v>
      </c>
      <c r="O181" s="547"/>
    </row>
    <row r="182" spans="5:15" ht="15.75" customHeight="1" x14ac:dyDescent="0.2">
      <c r="E182" s="1295"/>
      <c r="F182" s="279"/>
      <c r="G182" s="1295"/>
      <c r="H182" s="168"/>
      <c r="I182" s="167"/>
      <c r="J182" s="166"/>
      <c r="K182" s="173"/>
      <c r="L182" s="223"/>
      <c r="M182" s="1408"/>
      <c r="N182" s="191"/>
      <c r="O182" s="547"/>
    </row>
    <row r="183" spans="5:15" ht="15.75" customHeight="1" x14ac:dyDescent="0.2">
      <c r="E183" s="1295"/>
      <c r="F183" s="279"/>
      <c r="G183" s="1295"/>
      <c r="H183" s="168"/>
      <c r="I183" s="167"/>
      <c r="J183" s="166"/>
      <c r="K183" s="173"/>
      <c r="L183" s="223"/>
      <c r="M183" s="1408"/>
      <c r="N183" s="191"/>
      <c r="O183" s="547"/>
    </row>
    <row r="184" spans="5:15" ht="15.75" customHeight="1" x14ac:dyDescent="0.2">
      <c r="E184" s="1295"/>
      <c r="F184" s="279"/>
      <c r="G184" s="1295"/>
      <c r="H184" s="168"/>
      <c r="I184" s="167"/>
      <c r="J184" s="166"/>
      <c r="K184" s="173"/>
      <c r="L184" s="223"/>
      <c r="M184" s="1408"/>
      <c r="N184" s="191"/>
      <c r="O184" s="547"/>
    </row>
    <row r="185" spans="5:15" ht="15.75" customHeight="1" x14ac:dyDescent="0.2">
      <c r="E185" s="1295"/>
      <c r="F185" s="279"/>
      <c r="G185" s="1295"/>
      <c r="H185" s="168"/>
      <c r="I185" s="167"/>
      <c r="J185" s="166"/>
      <c r="K185" s="173"/>
      <c r="L185" s="223"/>
      <c r="M185" s="1408"/>
      <c r="N185" s="191"/>
      <c r="O185" s="547"/>
    </row>
    <row r="186" spans="5:15" ht="15.75" customHeight="1" x14ac:dyDescent="0.25">
      <c r="E186" s="1299"/>
      <c r="F186" s="277"/>
      <c r="G186" s="1299"/>
      <c r="H186"/>
      <c r="I186"/>
      <c r="J186"/>
      <c r="K186"/>
      <c r="L186" s="296"/>
      <c r="M186" s="1409"/>
      <c r="N186" s="296"/>
      <c r="O186" s="547"/>
    </row>
    <row r="187" spans="5:15" ht="15.75" customHeight="1" x14ac:dyDescent="0.25">
      <c r="E187" s="1299"/>
      <c r="F187" s="277"/>
      <c r="G187" s="1299"/>
      <c r="H187"/>
      <c r="I187"/>
      <c r="J187"/>
      <c r="K187"/>
      <c r="L187" s="296"/>
      <c r="M187" s="1409"/>
      <c r="N187" s="296"/>
      <c r="O187" s="547"/>
    </row>
    <row r="188" spans="5:15" ht="15.75" customHeight="1" x14ac:dyDescent="0.25">
      <c r="E188" s="1299"/>
      <c r="F188" s="277"/>
      <c r="G188" s="1299"/>
      <c r="H188"/>
      <c r="I188"/>
      <c r="J188"/>
      <c r="K188"/>
      <c r="L188" s="296"/>
      <c r="M188" s="1409"/>
      <c r="N188" s="296"/>
      <c r="O188" s="547"/>
    </row>
    <row r="189" spans="5:15" ht="15.75" customHeight="1" x14ac:dyDescent="0.25">
      <c r="E189" s="1299"/>
      <c r="F189" s="277"/>
      <c r="G189" s="1299"/>
      <c r="H189"/>
      <c r="I189"/>
      <c r="J189"/>
      <c r="K189"/>
      <c r="L189" s="296"/>
      <c r="M189" s="1409"/>
      <c r="N189" s="296"/>
      <c r="O189" s="547"/>
    </row>
    <row r="190" spans="5:15" ht="15.75" customHeight="1" x14ac:dyDescent="0.25">
      <c r="E190" s="1299"/>
      <c r="F190" s="277"/>
      <c r="G190" s="1299"/>
      <c r="H190"/>
      <c r="I190"/>
      <c r="J190"/>
      <c r="K190"/>
      <c r="L190" s="296"/>
      <c r="M190" s="1409"/>
      <c r="N190" s="296"/>
      <c r="O190" s="547"/>
    </row>
    <row r="191" spans="5:15" ht="15.75" customHeight="1" x14ac:dyDescent="0.25">
      <c r="E191" s="1299"/>
      <c r="F191" s="277"/>
      <c r="G191" s="1299"/>
      <c r="H191"/>
      <c r="I191"/>
      <c r="J191"/>
      <c r="K191"/>
      <c r="L191" s="296"/>
      <c r="M191" s="1409"/>
      <c r="N191" s="296"/>
      <c r="O191" s="547"/>
    </row>
    <row r="192" spans="5:15" ht="15.75" customHeight="1" x14ac:dyDescent="0.25">
      <c r="E192" s="1299"/>
      <c r="F192" s="277"/>
      <c r="G192" s="1299"/>
      <c r="H192"/>
      <c r="I192"/>
      <c r="J192"/>
      <c r="K192"/>
      <c r="L192" s="296"/>
      <c r="M192" s="1409"/>
      <c r="N192" s="296"/>
      <c r="O192" s="547"/>
    </row>
    <row r="193" spans="4:15" ht="15.75" customHeight="1" x14ac:dyDescent="0.2">
      <c r="E193" s="1292"/>
      <c r="F193" s="1259"/>
      <c r="G193" s="1292"/>
      <c r="H193" s="18"/>
      <c r="I193" s="19"/>
      <c r="J193" s="20"/>
      <c r="K193" s="107"/>
      <c r="L193" s="464"/>
      <c r="M193" s="1397"/>
      <c r="N193" s="290"/>
      <c r="O193" s="547"/>
    </row>
    <row r="194" spans="4:15" ht="15.75" customHeight="1" x14ac:dyDescent="0.2">
      <c r="D194" s="564"/>
      <c r="E194" s="1685"/>
      <c r="F194" s="1686"/>
      <c r="G194" s="1686"/>
      <c r="H194" s="1686"/>
      <c r="I194" s="1686"/>
      <c r="J194" s="1686"/>
      <c r="K194" s="1686"/>
      <c r="L194" s="1686"/>
      <c r="M194" s="1686"/>
      <c r="N194" s="1687"/>
      <c r="O194" s="547"/>
    </row>
    <row r="195" spans="4:15" ht="15.75" customHeight="1" x14ac:dyDescent="0.2">
      <c r="E195" s="1660" t="str">
        <f>'802.11 Cover'!$E$2</f>
        <v>131st IEEE 802.11 WIRELESS LOCAL AREA NETWORKS SESSION</v>
      </c>
      <c r="F195" s="1661"/>
      <c r="G195" s="1661"/>
      <c r="H195" s="1662"/>
      <c r="I195" s="1662"/>
      <c r="J195" s="1662"/>
      <c r="K195" s="1662"/>
      <c r="L195" s="1662"/>
      <c r="M195" s="1662"/>
      <c r="N195" s="1663"/>
      <c r="O195" s="547"/>
    </row>
    <row r="196" spans="4:15" ht="15.75" customHeight="1" x14ac:dyDescent="0.2">
      <c r="E196" s="1664" t="str">
        <f>'802.11 Cover'!$E$5</f>
        <v>Jacksonville, FL, US</v>
      </c>
      <c r="F196" s="1665"/>
      <c r="G196" s="1665"/>
      <c r="H196" s="1665"/>
      <c r="I196" s="1665"/>
      <c r="J196" s="1665"/>
      <c r="K196" s="1665"/>
      <c r="L196" s="1665"/>
      <c r="M196" s="1665"/>
      <c r="N196" s="1666"/>
      <c r="O196" s="547"/>
    </row>
    <row r="197" spans="4:15" ht="15.75" customHeight="1" x14ac:dyDescent="0.2">
      <c r="D197" s="563"/>
      <c r="E197" s="1667" t="str">
        <f>'802.11 Cover'!$E$7</f>
        <v>January 15-20, 2012</v>
      </c>
      <c r="F197" s="1668"/>
      <c r="G197" s="1668"/>
      <c r="H197" s="1668"/>
      <c r="I197" s="1668"/>
      <c r="J197" s="1668"/>
      <c r="K197" s="1668"/>
      <c r="L197" s="1668"/>
      <c r="M197" s="1668"/>
      <c r="N197" s="1669"/>
      <c r="O197" s="547"/>
    </row>
    <row r="198" spans="4:15" ht="15.75" customHeight="1" x14ac:dyDescent="0.2">
      <c r="D198" s="563"/>
      <c r="E198" s="1300"/>
      <c r="F198" s="1328"/>
      <c r="G198" s="1358"/>
      <c r="H198" s="38"/>
      <c r="I198" s="38"/>
      <c r="J198" s="38"/>
      <c r="K198" s="38"/>
      <c r="L198" s="465"/>
      <c r="M198" s="1410"/>
      <c r="N198" s="297"/>
      <c r="O198" s="547"/>
    </row>
    <row r="199" spans="4:15" ht="15.75" customHeight="1" x14ac:dyDescent="0.2">
      <c r="E199" s="1688" t="s">
        <v>693</v>
      </c>
      <c r="F199" s="1689"/>
      <c r="G199" s="1689"/>
      <c r="H199" s="1690"/>
      <c r="I199" s="1690"/>
      <c r="J199" s="1690"/>
      <c r="K199" s="1690"/>
      <c r="L199" s="1690"/>
      <c r="M199" s="1690"/>
      <c r="N199" s="1691"/>
      <c r="O199" s="547"/>
    </row>
    <row r="200" spans="4:15" ht="15.75" customHeight="1" x14ac:dyDescent="0.2">
      <c r="E200" s="1674" t="str">
        <f>E9</f>
        <v>WG CHAIR - Bruce Kraemer (Marvell)</v>
      </c>
      <c r="F200" s="1675"/>
      <c r="G200" s="1675"/>
      <c r="H200" s="1675"/>
      <c r="I200" s="1675"/>
      <c r="J200" s="1675"/>
      <c r="K200" s="1675"/>
      <c r="L200" s="1675"/>
      <c r="M200" s="1675"/>
      <c r="N200" s="1676"/>
      <c r="O200" s="547"/>
    </row>
    <row r="201" spans="4:15" ht="15.75" customHeight="1" x14ac:dyDescent="0.2">
      <c r="E201" s="1674" t="str">
        <f>E10</f>
        <v>WG  VICE-CHAIR - Jon Rosdahl (CSR) -- WG  VICE-CHAIR - Adrian Stephens (Intel)</v>
      </c>
      <c r="F201" s="1675"/>
      <c r="G201" s="1675"/>
      <c r="H201" s="1675"/>
      <c r="I201" s="1675"/>
      <c r="J201" s="1675"/>
      <c r="K201" s="1675"/>
      <c r="L201" s="1675"/>
      <c r="M201" s="1675"/>
      <c r="N201" s="1676"/>
      <c r="O201" s="547"/>
    </row>
    <row r="202" spans="4:15" ht="15.75" customHeight="1" x14ac:dyDescent="0.2">
      <c r="E202" s="1674" t="str">
        <f>E11</f>
        <v>WG SECRETARY - STEPHEN MCCANN (RIM)</v>
      </c>
      <c r="F202" s="1675"/>
      <c r="G202" s="1675"/>
      <c r="H202" s="1675"/>
      <c r="I202" s="1675"/>
      <c r="J202" s="1675"/>
      <c r="K202" s="1675"/>
      <c r="L202" s="1675"/>
      <c r="M202" s="1675"/>
      <c r="N202" s="1676"/>
      <c r="O202" s="547"/>
    </row>
    <row r="203" spans="4:15" ht="15.75" customHeight="1" x14ac:dyDescent="0.2">
      <c r="E203" s="1294"/>
      <c r="F203" s="1260"/>
      <c r="G203" s="1294"/>
      <c r="H203" s="36"/>
      <c r="I203" s="36"/>
      <c r="J203" s="1727" t="str">
        <f>Title!$B$4</f>
        <v>R3</v>
      </c>
      <c r="K203" s="36"/>
      <c r="L203" s="276"/>
      <c r="M203" s="1398"/>
      <c r="N203" s="295"/>
      <c r="O203" s="547"/>
    </row>
    <row r="204" spans="4:15" ht="15.75" customHeight="1" x14ac:dyDescent="0.2">
      <c r="E204" s="1294"/>
      <c r="F204" s="1260"/>
      <c r="G204" s="1294"/>
      <c r="H204" s="36"/>
      <c r="I204" s="36"/>
      <c r="J204" s="1728"/>
      <c r="K204" s="36"/>
      <c r="L204" s="276"/>
      <c r="M204" s="1706" t="s">
        <v>193</v>
      </c>
      <c r="N204" s="1706"/>
      <c r="O204" s="547"/>
    </row>
    <row r="205" spans="4:15" ht="15.75" customHeight="1" x14ac:dyDescent="0.25">
      <c r="E205" s="1299"/>
      <c r="F205" s="277"/>
      <c r="G205" s="1299"/>
      <c r="H205" s="27"/>
      <c r="I205" s="28"/>
      <c r="J205" s="169"/>
      <c r="K205" s="169"/>
      <c r="L205" s="28"/>
      <c r="M205" s="1707"/>
      <c r="N205" s="1707"/>
      <c r="O205" s="547"/>
    </row>
    <row r="206" spans="4:15" ht="15.75" customHeight="1" x14ac:dyDescent="0.25">
      <c r="E206" s="1299">
        <v>1</v>
      </c>
      <c r="F206" s="277"/>
      <c r="G206" s="1299"/>
      <c r="H206" s="170"/>
      <c r="I206" s="170"/>
      <c r="J206" s="521" t="s">
        <v>189</v>
      </c>
      <c r="K206" s="171" t="s">
        <v>239</v>
      </c>
      <c r="L206" s="405" t="s">
        <v>303</v>
      </c>
      <c r="M206" s="1411">
        <v>1</v>
      </c>
      <c r="N206" s="298">
        <f>TIME(8,0,0)</f>
        <v>0.33333333333333331</v>
      </c>
      <c r="O206" s="547"/>
    </row>
    <row r="207" spans="4:15" ht="15.75" customHeight="1" x14ac:dyDescent="0.25">
      <c r="E207" s="1299"/>
      <c r="F207" s="277">
        <v>1.1000000000000001</v>
      </c>
      <c r="G207" s="1299"/>
      <c r="H207" s="170"/>
      <c r="I207" s="170" t="s">
        <v>121</v>
      </c>
      <c r="J207" s="172" t="s">
        <v>216</v>
      </c>
      <c r="K207" s="171" t="s">
        <v>239</v>
      </c>
      <c r="L207" s="405" t="s">
        <v>303</v>
      </c>
      <c r="M207" s="1411">
        <v>3</v>
      </c>
      <c r="N207" s="298">
        <f>N206+TIME(0,M206,0)</f>
        <v>0.33402777777777776</v>
      </c>
      <c r="O207" s="547"/>
    </row>
    <row r="208" spans="4:15" ht="15.75" customHeight="1" x14ac:dyDescent="0.25">
      <c r="E208" s="1299"/>
      <c r="F208" s="277"/>
      <c r="G208" s="1299"/>
      <c r="H208" s="170"/>
      <c r="I208" s="170"/>
      <c r="J208" s="172"/>
      <c r="K208" s="171"/>
      <c r="L208" s="405"/>
      <c r="M208" s="1411"/>
      <c r="N208" s="298"/>
      <c r="O208" s="547"/>
    </row>
    <row r="209" spans="4:15" ht="15.75" customHeight="1" x14ac:dyDescent="0.25">
      <c r="E209" s="1299">
        <v>2</v>
      </c>
      <c r="F209" s="277"/>
      <c r="G209" s="1299"/>
      <c r="H209" s="170"/>
      <c r="I209" s="170" t="s">
        <v>122</v>
      </c>
      <c r="J209" s="521" t="s">
        <v>248</v>
      </c>
      <c r="K209" s="171" t="s">
        <v>239</v>
      </c>
      <c r="L209" s="405" t="s">
        <v>303</v>
      </c>
      <c r="M209" s="1411">
        <v>3</v>
      </c>
      <c r="N209" s="298">
        <f>N207+TIME(0,M207,0)</f>
        <v>0.33611111111111108</v>
      </c>
      <c r="O209" s="547"/>
    </row>
    <row r="210" spans="4:15" ht="15.75" customHeight="1" x14ac:dyDescent="0.25">
      <c r="E210" s="1299"/>
      <c r="F210" s="277">
        <f>E209+0.01</f>
        <v>2.0099999999999998</v>
      </c>
      <c r="G210" s="1299"/>
      <c r="H210" s="170"/>
      <c r="I210" s="170" t="s">
        <v>122</v>
      </c>
      <c r="J210" s="420" t="s">
        <v>354</v>
      </c>
      <c r="K210" s="171" t="s">
        <v>239</v>
      </c>
      <c r="L210" s="405" t="s">
        <v>303</v>
      </c>
      <c r="M210" s="1411"/>
      <c r="N210" s="298"/>
      <c r="O210" s="547"/>
    </row>
    <row r="211" spans="4:15" ht="35.25" customHeight="1" x14ac:dyDescent="0.25">
      <c r="E211" s="1299"/>
      <c r="F211" s="277">
        <f>F210+0.01</f>
        <v>2.0199999999999996</v>
      </c>
      <c r="G211" s="1299"/>
      <c r="H211" s="170"/>
      <c r="I211" s="170" t="s">
        <v>122</v>
      </c>
      <c r="J211" s="405" t="s">
        <v>176</v>
      </c>
      <c r="K211" s="171" t="s">
        <v>239</v>
      </c>
      <c r="L211" s="405" t="s">
        <v>317</v>
      </c>
      <c r="M211" s="1718" t="s">
        <v>203</v>
      </c>
      <c r="N211" s="1719"/>
      <c r="O211" s="547"/>
    </row>
    <row r="212" spans="4:15" ht="15.75" customHeight="1" x14ac:dyDescent="0.25">
      <c r="E212" s="1299"/>
      <c r="F212" s="277">
        <f t="shared" ref="F212:F222" si="16">F211+0.01</f>
        <v>2.0299999999999994</v>
      </c>
      <c r="G212" s="1299"/>
      <c r="H212" s="170"/>
      <c r="I212" s="170" t="s">
        <v>122</v>
      </c>
      <c r="J212" s="405" t="s">
        <v>230</v>
      </c>
      <c r="K212" s="171" t="s">
        <v>239</v>
      </c>
      <c r="L212" s="405" t="s">
        <v>241</v>
      </c>
      <c r="M212" s="1718"/>
      <c r="N212" s="1719"/>
      <c r="O212" s="547"/>
    </row>
    <row r="213" spans="4:15" ht="15.75" customHeight="1" x14ac:dyDescent="0.25">
      <c r="E213" s="1299"/>
      <c r="F213" s="277">
        <f t="shared" si="16"/>
        <v>2.0399999999999991</v>
      </c>
      <c r="G213" s="1299"/>
      <c r="H213" s="170"/>
      <c r="I213" s="170" t="s">
        <v>122</v>
      </c>
      <c r="J213" s="405" t="s">
        <v>229</v>
      </c>
      <c r="K213" s="171" t="s">
        <v>239</v>
      </c>
      <c r="L213" s="405" t="s">
        <v>241</v>
      </c>
      <c r="M213" s="1718"/>
      <c r="N213" s="1719"/>
      <c r="O213" s="547"/>
    </row>
    <row r="214" spans="4:15" ht="15.75" customHeight="1" x14ac:dyDescent="0.25">
      <c r="E214" s="1299"/>
      <c r="F214" s="277">
        <f t="shared" si="16"/>
        <v>2.0499999999999989</v>
      </c>
      <c r="G214" s="1299"/>
      <c r="H214" s="170"/>
      <c r="I214" s="170" t="s">
        <v>122</v>
      </c>
      <c r="J214" s="405" t="s">
        <v>222</v>
      </c>
      <c r="K214" s="171" t="s">
        <v>239</v>
      </c>
      <c r="L214" s="405" t="s">
        <v>228</v>
      </c>
      <c r="M214" s="1718"/>
      <c r="N214" s="1719"/>
      <c r="O214" s="547"/>
    </row>
    <row r="215" spans="4:15" ht="15.75" customHeight="1" x14ac:dyDescent="0.25">
      <c r="E215" s="1299"/>
      <c r="F215" s="277">
        <f t="shared" si="16"/>
        <v>2.0599999999999987</v>
      </c>
      <c r="G215" s="1299"/>
      <c r="H215" s="170"/>
      <c r="I215" s="170" t="s">
        <v>122</v>
      </c>
      <c r="J215" s="405" t="s">
        <v>227</v>
      </c>
      <c r="K215" s="171" t="s">
        <v>239</v>
      </c>
      <c r="L215" s="405" t="s">
        <v>241</v>
      </c>
      <c r="M215" s="1718"/>
      <c r="N215" s="1720"/>
      <c r="O215" s="547"/>
    </row>
    <row r="216" spans="4:15" ht="15.75" customHeight="1" x14ac:dyDescent="0.25">
      <c r="E216" s="1299"/>
      <c r="F216" s="277">
        <f t="shared" si="16"/>
        <v>2.0699999999999985</v>
      </c>
      <c r="G216" s="1299"/>
      <c r="H216" s="170"/>
      <c r="I216" s="170" t="s">
        <v>122</v>
      </c>
      <c r="J216" s="405" t="s">
        <v>500</v>
      </c>
      <c r="K216" s="171" t="s">
        <v>239</v>
      </c>
      <c r="L216" s="405" t="s">
        <v>462</v>
      </c>
      <c r="M216" s="1411"/>
      <c r="N216" s="298"/>
      <c r="O216" s="547"/>
    </row>
    <row r="217" spans="4:15" ht="15.75" customHeight="1" x14ac:dyDescent="0.25">
      <c r="E217" s="1299"/>
      <c r="F217" s="277">
        <f t="shared" si="16"/>
        <v>2.0799999999999983</v>
      </c>
      <c r="G217" s="1299"/>
      <c r="H217" s="170"/>
      <c r="I217" s="170" t="s">
        <v>122</v>
      </c>
      <c r="J217" s="420" t="s">
        <v>710</v>
      </c>
      <c r="K217" s="171" t="s">
        <v>239</v>
      </c>
      <c r="L217" s="405" t="s">
        <v>303</v>
      </c>
      <c r="M217" s="1411">
        <v>2</v>
      </c>
      <c r="N217" s="298">
        <f>N209+TIME(0,M209,0)</f>
        <v>0.33819444444444441</v>
      </c>
      <c r="O217" s="547"/>
    </row>
    <row r="218" spans="4:15" ht="15.75" customHeight="1" x14ac:dyDescent="0.25">
      <c r="E218" s="1299"/>
      <c r="F218" s="277">
        <f t="shared" si="16"/>
        <v>2.0899999999999981</v>
      </c>
      <c r="G218" s="1299"/>
      <c r="H218" s="170"/>
      <c r="I218" s="170" t="s">
        <v>122</v>
      </c>
      <c r="J218" s="420" t="s">
        <v>711</v>
      </c>
      <c r="K218" s="171" t="s">
        <v>239</v>
      </c>
      <c r="L218" s="405" t="s">
        <v>303</v>
      </c>
      <c r="M218" s="1411">
        <v>5</v>
      </c>
      <c r="N218" s="298">
        <f>N217+TIME(0,M217,0)</f>
        <v>0.33958333333333329</v>
      </c>
      <c r="O218" s="547"/>
    </row>
    <row r="219" spans="4:15" ht="15.75" customHeight="1" x14ac:dyDescent="0.25">
      <c r="E219" s="1299"/>
      <c r="F219" s="277">
        <f t="shared" si="16"/>
        <v>2.0999999999999979</v>
      </c>
      <c r="G219" s="1299"/>
      <c r="H219" s="170"/>
      <c r="I219" s="170" t="s">
        <v>122</v>
      </c>
      <c r="J219" s="570" t="s">
        <v>712</v>
      </c>
      <c r="K219" s="171" t="s">
        <v>239</v>
      </c>
      <c r="L219" s="405" t="s">
        <v>303</v>
      </c>
      <c r="M219" s="1411">
        <v>3</v>
      </c>
      <c r="N219" s="298">
        <f>N218+TIME(0,M218,0)</f>
        <v>0.3430555555555555</v>
      </c>
      <c r="O219" s="547"/>
    </row>
    <row r="220" spans="4:15" ht="15.75" customHeight="1" x14ac:dyDescent="0.25">
      <c r="E220" s="1299"/>
      <c r="F220" s="277">
        <f t="shared" si="16"/>
        <v>2.1099999999999977</v>
      </c>
      <c r="G220" s="1299"/>
      <c r="H220" s="170"/>
      <c r="I220" s="170" t="s">
        <v>122</v>
      </c>
      <c r="J220" s="420" t="s">
        <v>715</v>
      </c>
      <c r="K220" s="519" t="s">
        <v>239</v>
      </c>
      <c r="L220" s="405" t="s">
        <v>303</v>
      </c>
      <c r="M220" s="1411">
        <v>3</v>
      </c>
      <c r="N220" s="298">
        <f>N219+TIME(0,M219,0)</f>
        <v>0.34513888888888883</v>
      </c>
      <c r="O220" s="547"/>
    </row>
    <row r="221" spans="4:15" ht="15.75" customHeight="1" x14ac:dyDescent="0.25">
      <c r="E221" s="1299"/>
      <c r="F221" s="277">
        <f t="shared" si="16"/>
        <v>2.1199999999999974</v>
      </c>
      <c r="G221" s="1299"/>
      <c r="H221" s="170"/>
      <c r="I221" s="170" t="s">
        <v>122</v>
      </c>
      <c r="K221" s="171"/>
      <c r="L221" s="405"/>
      <c r="M221" s="1411"/>
      <c r="N221" s="298">
        <f>N220+TIME(0,M220,0)</f>
        <v>0.34722222222222215</v>
      </c>
      <c r="O221" s="547"/>
    </row>
    <row r="222" spans="4:15" ht="15.75" customHeight="1" x14ac:dyDescent="0.25">
      <c r="D222" s="564"/>
      <c r="E222" s="1299"/>
      <c r="F222" s="277">
        <f t="shared" si="16"/>
        <v>2.1299999999999972</v>
      </c>
      <c r="G222" s="1299"/>
      <c r="H222" s="170"/>
      <c r="I222" s="170" t="s">
        <v>122</v>
      </c>
      <c r="J222" s="269"/>
      <c r="K222" s="171"/>
      <c r="L222" s="405"/>
      <c r="M222" s="1411"/>
      <c r="N222" s="298">
        <f>N221+TIME(0,M221,0)</f>
        <v>0.34722222222222215</v>
      </c>
      <c r="O222" s="547"/>
    </row>
    <row r="223" spans="4:15" ht="15.75" customHeight="1" x14ac:dyDescent="0.25">
      <c r="D223" s="564"/>
      <c r="E223" s="1299">
        <v>3</v>
      </c>
      <c r="F223" s="277"/>
      <c r="G223" s="1299"/>
      <c r="H223" s="170"/>
      <c r="I223" s="170"/>
      <c r="J223" s="521" t="s">
        <v>231</v>
      </c>
      <c r="K223" s="171"/>
      <c r="L223" s="405"/>
      <c r="M223" s="1411"/>
      <c r="N223" s="298"/>
      <c r="O223" s="137"/>
    </row>
    <row r="224" spans="4:15" ht="15.75" customHeight="1" x14ac:dyDescent="0.25">
      <c r="E224" s="1299"/>
      <c r="F224" s="277"/>
      <c r="G224" s="1299"/>
      <c r="H224" s="170"/>
      <c r="I224" s="170"/>
      <c r="J224" s="172"/>
      <c r="K224" s="171"/>
      <c r="L224" s="405"/>
      <c r="M224" s="1411"/>
      <c r="N224" s="298"/>
      <c r="O224" s="137"/>
    </row>
    <row r="225" spans="5:15" ht="15.75" customHeight="1" x14ac:dyDescent="0.25">
      <c r="E225" s="1299"/>
      <c r="F225" s="277">
        <v>3.1</v>
      </c>
      <c r="G225" s="1299"/>
      <c r="H225" s="170"/>
      <c r="I225" s="170"/>
      <c r="J225" s="270" t="s">
        <v>269</v>
      </c>
      <c r="K225" s="171"/>
      <c r="L225" s="405"/>
      <c r="M225" s="1411"/>
      <c r="N225" s="298"/>
      <c r="O225" s="89"/>
    </row>
    <row r="226" spans="5:15" ht="15.75" customHeight="1" x14ac:dyDescent="0.25">
      <c r="E226" s="1299"/>
      <c r="F226" s="277">
        <v>3.1</v>
      </c>
      <c r="G226" s="1299">
        <v>1</v>
      </c>
      <c r="H226" s="170"/>
      <c r="I226" s="170"/>
      <c r="J226" s="172" t="s">
        <v>205</v>
      </c>
      <c r="K226" s="171" t="s">
        <v>239</v>
      </c>
      <c r="L226" s="405" t="s">
        <v>303</v>
      </c>
      <c r="M226" s="1411">
        <v>1</v>
      </c>
      <c r="N226" s="298">
        <f>N222+TIME(0,M222,0)</f>
        <v>0.34722222222222215</v>
      </c>
      <c r="O226" s="89"/>
    </row>
    <row r="227" spans="5:15" ht="15.75" customHeight="1" x14ac:dyDescent="0.25">
      <c r="E227" s="1299"/>
      <c r="F227" s="277">
        <v>3.1</v>
      </c>
      <c r="G227" s="1299">
        <f>G226+1</f>
        <v>2</v>
      </c>
      <c r="H227" s="170"/>
      <c r="I227" s="170" t="s">
        <v>245</v>
      </c>
      <c r="J227" s="172" t="s">
        <v>351</v>
      </c>
      <c r="K227" s="171" t="s">
        <v>240</v>
      </c>
      <c r="L227" s="405" t="s">
        <v>196</v>
      </c>
      <c r="M227" s="1411">
        <v>3</v>
      </c>
      <c r="N227" s="298">
        <f>N226+TIME(0,M226,0)</f>
        <v>0.3479166666666666</v>
      </c>
      <c r="O227" s="137"/>
    </row>
    <row r="228" spans="5:15" ht="15.75" customHeight="1" x14ac:dyDescent="0.25">
      <c r="E228" s="1299"/>
      <c r="F228" s="277">
        <v>3.1</v>
      </c>
      <c r="G228" s="1299">
        <f>G227+1</f>
        <v>3</v>
      </c>
      <c r="H228" s="170"/>
      <c r="I228" s="170" t="s">
        <v>245</v>
      </c>
      <c r="J228" s="172" t="s">
        <v>350</v>
      </c>
      <c r="K228" s="171" t="s">
        <v>239</v>
      </c>
      <c r="L228" s="405" t="s">
        <v>172</v>
      </c>
      <c r="M228" s="1411">
        <v>3</v>
      </c>
      <c r="N228" s="298">
        <f>N227+TIME(0,M227,0)</f>
        <v>0.34999999999999992</v>
      </c>
      <c r="O228" s="137"/>
    </row>
    <row r="229" spans="5:15" ht="15.75" customHeight="1" x14ac:dyDescent="0.25">
      <c r="E229" s="1299"/>
      <c r="F229" s="277">
        <v>3.1</v>
      </c>
      <c r="G229" s="1299">
        <f>G227+1</f>
        <v>3</v>
      </c>
      <c r="H229" s="170"/>
      <c r="I229" s="170" t="s">
        <v>245</v>
      </c>
      <c r="J229" s="557" t="s">
        <v>204</v>
      </c>
      <c r="K229" s="558" t="s">
        <v>239</v>
      </c>
      <c r="L229" s="559" t="s">
        <v>172</v>
      </c>
      <c r="M229" s="1411">
        <v>3</v>
      </c>
      <c r="N229" s="298">
        <f t="shared" ref="N229:N236" si="17">N228+TIME(0,M228,0)</f>
        <v>0.35208333333333325</v>
      </c>
      <c r="O229" s="89"/>
    </row>
    <row r="230" spans="5:15" ht="15.75" customHeight="1" x14ac:dyDescent="0.25">
      <c r="E230" s="1299"/>
      <c r="F230" s="277">
        <v>3.1</v>
      </c>
      <c r="G230" s="1299">
        <f t="shared" ref="G230:G238" si="18">G229+1</f>
        <v>4</v>
      </c>
      <c r="H230" s="170"/>
      <c r="I230" s="170" t="s">
        <v>245</v>
      </c>
      <c r="J230" s="518"/>
      <c r="K230" s="518"/>
      <c r="L230" s="518"/>
      <c r="M230" s="1412"/>
      <c r="N230" s="298">
        <f t="shared" si="17"/>
        <v>0.35416666666666657</v>
      </c>
      <c r="O230" s="137"/>
    </row>
    <row r="231" spans="5:15" ht="15.75" customHeight="1" x14ac:dyDescent="0.25">
      <c r="E231" s="1299"/>
      <c r="F231" s="277">
        <v>3.1</v>
      </c>
      <c r="G231" s="1299">
        <f t="shared" si="18"/>
        <v>5</v>
      </c>
      <c r="H231" s="170"/>
      <c r="I231" s="170" t="s">
        <v>245</v>
      </c>
      <c r="N231" s="298">
        <f t="shared" si="17"/>
        <v>0.35416666666666657</v>
      </c>
      <c r="O231" s="1208"/>
    </row>
    <row r="232" spans="5:15" ht="15.75" customHeight="1" x14ac:dyDescent="0.25">
      <c r="E232" s="1299"/>
      <c r="F232" s="277">
        <v>3.1</v>
      </c>
      <c r="G232" s="1299">
        <f t="shared" si="18"/>
        <v>6</v>
      </c>
      <c r="H232" s="170"/>
      <c r="I232" s="170" t="s">
        <v>245</v>
      </c>
      <c r="N232" s="298">
        <f t="shared" si="17"/>
        <v>0.35416666666666657</v>
      </c>
      <c r="O232" s="137"/>
    </row>
    <row r="233" spans="5:15" ht="15.75" customHeight="1" x14ac:dyDescent="0.25">
      <c r="E233" s="1299"/>
      <c r="F233" s="277">
        <v>3.1</v>
      </c>
      <c r="G233" s="1299">
        <f t="shared" si="18"/>
        <v>7</v>
      </c>
      <c r="H233" s="170"/>
      <c r="I233" s="170" t="s">
        <v>245</v>
      </c>
      <c r="J233" s="172" t="s">
        <v>349</v>
      </c>
      <c r="K233" s="171" t="s">
        <v>239</v>
      </c>
      <c r="L233" s="405" t="s">
        <v>492</v>
      </c>
      <c r="M233" s="1411">
        <v>3</v>
      </c>
      <c r="N233" s="298">
        <f t="shared" si="17"/>
        <v>0.35416666666666657</v>
      </c>
      <c r="O233" s="137"/>
    </row>
    <row r="234" spans="5:15" ht="15.75" customHeight="1" x14ac:dyDescent="0.25">
      <c r="E234" s="1299"/>
      <c r="F234" s="277">
        <v>3.1</v>
      </c>
      <c r="G234" s="1299">
        <f t="shared" si="18"/>
        <v>8</v>
      </c>
      <c r="H234" s="170"/>
      <c r="I234" s="170" t="s">
        <v>245</v>
      </c>
      <c r="J234" s="172"/>
      <c r="K234" s="171"/>
      <c r="L234" s="405"/>
      <c r="M234" s="1411"/>
      <c r="N234" s="298">
        <f t="shared" si="17"/>
        <v>0.3562499999999999</v>
      </c>
      <c r="O234" s="137"/>
    </row>
    <row r="235" spans="5:15" ht="15.75" customHeight="1" x14ac:dyDescent="0.25">
      <c r="E235" s="1299"/>
      <c r="F235" s="277">
        <v>3.1</v>
      </c>
      <c r="G235" s="1299">
        <f t="shared" si="18"/>
        <v>9</v>
      </c>
      <c r="H235" s="170"/>
      <c r="I235" s="170" t="s">
        <v>245</v>
      </c>
      <c r="M235" s="1411"/>
      <c r="N235" s="298">
        <f t="shared" si="17"/>
        <v>0.3562499999999999</v>
      </c>
      <c r="O235" s="137"/>
    </row>
    <row r="236" spans="5:15" ht="15.75" customHeight="1" x14ac:dyDescent="0.25">
      <c r="E236" s="1299"/>
      <c r="F236" s="277">
        <v>3.1</v>
      </c>
      <c r="G236" s="1299">
        <f t="shared" si="18"/>
        <v>10</v>
      </c>
      <c r="H236" s="170"/>
      <c r="I236" s="170"/>
      <c r="J236" s="269"/>
      <c r="K236" s="171" t="s">
        <v>239</v>
      </c>
      <c r="L236" s="405"/>
      <c r="M236" s="1411"/>
      <c r="N236" s="298">
        <f t="shared" si="17"/>
        <v>0.3562499999999999</v>
      </c>
      <c r="O236" s="137"/>
    </row>
    <row r="237" spans="5:15" ht="15.75" customHeight="1" x14ac:dyDescent="0.25">
      <c r="E237" s="1299"/>
      <c r="F237" s="277">
        <v>3.1</v>
      </c>
      <c r="G237" s="1299">
        <f t="shared" si="18"/>
        <v>11</v>
      </c>
      <c r="H237" s="170"/>
      <c r="I237" s="170"/>
      <c r="J237" s="269"/>
      <c r="K237" s="171" t="s">
        <v>239</v>
      </c>
      <c r="L237" s="405"/>
      <c r="M237" s="1411"/>
      <c r="N237" s="298">
        <f>N236+TIME(0,M236,0)</f>
        <v>0.3562499999999999</v>
      </c>
      <c r="O237" s="137"/>
    </row>
    <row r="238" spans="5:15" ht="15.75" customHeight="1" x14ac:dyDescent="0.25">
      <c r="E238" s="1299"/>
      <c r="F238" s="277">
        <v>3.1</v>
      </c>
      <c r="G238" s="1299">
        <f t="shared" si="18"/>
        <v>12</v>
      </c>
      <c r="H238" s="170"/>
      <c r="I238" s="170"/>
      <c r="J238" s="269"/>
      <c r="K238" s="171" t="s">
        <v>239</v>
      </c>
      <c r="L238" s="405"/>
      <c r="M238" s="1411"/>
      <c r="N238" s="298">
        <f>N237+TIME(0,M237,0)</f>
        <v>0.3562499999999999</v>
      </c>
      <c r="O238" s="137"/>
    </row>
    <row r="239" spans="5:15" ht="15.75" customHeight="1" x14ac:dyDescent="0.25">
      <c r="E239" s="1299"/>
      <c r="F239" s="277"/>
      <c r="G239" s="1299"/>
      <c r="H239" s="170"/>
      <c r="I239" s="170"/>
      <c r="J239" s="269"/>
      <c r="K239" s="171"/>
      <c r="L239" s="405"/>
      <c r="M239" s="1411"/>
      <c r="N239" s="298"/>
      <c r="O239" s="137"/>
    </row>
    <row r="240" spans="5:15" ht="15.75" customHeight="1" x14ac:dyDescent="0.25">
      <c r="E240" s="1299"/>
      <c r="F240" s="277">
        <v>3.2</v>
      </c>
      <c r="G240" s="1299"/>
      <c r="H240" s="170"/>
      <c r="I240" s="170"/>
      <c r="J240" s="270" t="s">
        <v>484</v>
      </c>
      <c r="K240" s="171"/>
      <c r="L240" s="405"/>
      <c r="M240" s="1411"/>
      <c r="N240" s="298">
        <f>N238+TIME(0,M238,0)</f>
        <v>0.3562499999999999</v>
      </c>
      <c r="O240" s="137"/>
    </row>
    <row r="241" spans="5:15" ht="15.75" customHeight="1" x14ac:dyDescent="0.25">
      <c r="E241" s="1299"/>
      <c r="F241" s="277">
        <v>3.2</v>
      </c>
      <c r="G241" s="1299">
        <v>1</v>
      </c>
      <c r="H241" s="170"/>
      <c r="I241" s="170" t="s">
        <v>245</v>
      </c>
      <c r="J241" s="172" t="s">
        <v>335</v>
      </c>
      <c r="K241" s="171" t="s">
        <v>239</v>
      </c>
      <c r="L241" s="405" t="s">
        <v>382</v>
      </c>
      <c r="M241" s="1411">
        <v>3</v>
      </c>
      <c r="N241" s="298">
        <f>N240+TIME(0,M240,0)</f>
        <v>0.3562499999999999</v>
      </c>
      <c r="O241" s="137"/>
    </row>
    <row r="242" spans="5:15" ht="15.75" customHeight="1" x14ac:dyDescent="0.25">
      <c r="E242" s="1299"/>
      <c r="F242" s="277">
        <v>3.2</v>
      </c>
      <c r="G242" s="1299">
        <f>G241+1</f>
        <v>2</v>
      </c>
      <c r="H242" s="170"/>
      <c r="I242" s="170" t="s">
        <v>245</v>
      </c>
      <c r="J242" s="172" t="s">
        <v>315</v>
      </c>
      <c r="K242" s="171" t="s">
        <v>239</v>
      </c>
      <c r="L242" s="405" t="s">
        <v>196</v>
      </c>
      <c r="M242" s="1411">
        <v>3</v>
      </c>
      <c r="N242" s="298">
        <f>N241+TIME(0,M241,0)</f>
        <v>0.35833333333333323</v>
      </c>
      <c r="O242" s="137"/>
    </row>
    <row r="243" spans="5:15" ht="15.75" customHeight="1" x14ac:dyDescent="0.25">
      <c r="E243" s="1299"/>
      <c r="F243" s="277">
        <v>3.2</v>
      </c>
      <c r="G243" s="1299">
        <f>G242+1</f>
        <v>3</v>
      </c>
      <c r="H243" s="170"/>
      <c r="I243" s="170" t="s">
        <v>57</v>
      </c>
      <c r="J243" s="226" t="s">
        <v>368</v>
      </c>
      <c r="K243" s="226" t="s">
        <v>239</v>
      </c>
      <c r="L243" s="198" t="s">
        <v>303</v>
      </c>
      <c r="M243" s="1411">
        <v>3</v>
      </c>
      <c r="N243" s="298">
        <f t="shared" ref="N243:N249" si="19">N242+TIME(0,M242,0)</f>
        <v>0.36041666666666655</v>
      </c>
      <c r="O243" s="137"/>
    </row>
    <row r="244" spans="5:15" ht="15.75" customHeight="1" x14ac:dyDescent="0.25">
      <c r="E244" s="1299"/>
      <c r="F244" s="277">
        <v>3.2</v>
      </c>
      <c r="G244" s="1299">
        <f>G243+1</f>
        <v>4</v>
      </c>
      <c r="H244" s="170"/>
      <c r="I244" s="170" t="s">
        <v>57</v>
      </c>
      <c r="J244" s="226" t="s">
        <v>133</v>
      </c>
      <c r="K244" s="226" t="s">
        <v>239</v>
      </c>
      <c r="L244" s="198" t="s">
        <v>179</v>
      </c>
      <c r="M244" s="1411">
        <v>3</v>
      </c>
      <c r="N244" s="298">
        <f t="shared" si="19"/>
        <v>0.36249999999999988</v>
      </c>
      <c r="O244" s="137"/>
    </row>
    <row r="245" spans="5:15" ht="15.75" customHeight="1" x14ac:dyDescent="0.25">
      <c r="E245" s="1299"/>
      <c r="F245" s="277">
        <v>3.2</v>
      </c>
      <c r="G245" s="1299">
        <f>G244+1</f>
        <v>5</v>
      </c>
      <c r="H245" s="170"/>
      <c r="I245" s="170" t="s">
        <v>57</v>
      </c>
      <c r="J245" s="226" t="s">
        <v>469</v>
      </c>
      <c r="K245" s="226" t="s">
        <v>239</v>
      </c>
      <c r="L245" s="198" t="s">
        <v>303</v>
      </c>
      <c r="M245" s="1411">
        <v>3</v>
      </c>
      <c r="N245" s="298">
        <f t="shared" si="19"/>
        <v>0.3645833333333332</v>
      </c>
      <c r="O245" s="137"/>
    </row>
    <row r="246" spans="5:15" ht="15.75" customHeight="1" x14ac:dyDescent="0.25">
      <c r="E246" s="1299"/>
      <c r="F246" s="277">
        <v>3.2</v>
      </c>
      <c r="G246" s="1299">
        <f>G245+1</f>
        <v>6</v>
      </c>
      <c r="H246" s="170"/>
      <c r="I246" s="170" t="s">
        <v>57</v>
      </c>
      <c r="J246" s="567"/>
      <c r="K246" s="568"/>
      <c r="L246" s="569"/>
      <c r="M246" s="1413"/>
      <c r="N246" s="298">
        <f t="shared" si="19"/>
        <v>0.36666666666666653</v>
      </c>
      <c r="O246" s="137"/>
    </row>
    <row r="247" spans="5:15" ht="15.75" customHeight="1" x14ac:dyDescent="0.25">
      <c r="E247" s="1299"/>
      <c r="F247" s="277"/>
      <c r="G247" s="1299"/>
      <c r="H247" s="170"/>
      <c r="I247" s="170"/>
      <c r="J247" s="567"/>
      <c r="K247" s="568"/>
      <c r="L247" s="569"/>
      <c r="M247" s="1413"/>
      <c r="N247" s="298">
        <f t="shared" si="19"/>
        <v>0.36666666666666653</v>
      </c>
      <c r="O247" s="137"/>
    </row>
    <row r="248" spans="5:15" ht="15.75" customHeight="1" x14ac:dyDescent="0.25">
      <c r="E248" s="1299"/>
      <c r="F248" s="277"/>
      <c r="G248" s="1299"/>
      <c r="H248" s="170"/>
      <c r="I248" s="170"/>
      <c r="J248" s="172"/>
      <c r="K248" s="171"/>
      <c r="L248" s="405"/>
      <c r="M248" s="1411"/>
      <c r="N248" s="298">
        <f t="shared" si="19"/>
        <v>0.36666666666666653</v>
      </c>
      <c r="O248" s="137"/>
    </row>
    <row r="249" spans="5:15" ht="15.75" customHeight="1" x14ac:dyDescent="0.25">
      <c r="E249" s="1299"/>
      <c r="F249" s="277">
        <v>3.3</v>
      </c>
      <c r="G249" s="1299">
        <f>G242+1</f>
        <v>3</v>
      </c>
      <c r="H249" s="170"/>
      <c r="I249" s="170"/>
      <c r="J249" s="520" t="s">
        <v>268</v>
      </c>
      <c r="K249" s="226"/>
      <c r="L249" s="226"/>
      <c r="M249" s="1411"/>
      <c r="N249" s="298">
        <f t="shared" si="19"/>
        <v>0.36666666666666653</v>
      </c>
      <c r="O249" s="1813"/>
    </row>
    <row r="250" spans="5:15" ht="15.75" customHeight="1" x14ac:dyDescent="0.25">
      <c r="E250" s="1299"/>
      <c r="F250" s="277">
        <v>3.2</v>
      </c>
      <c r="G250" s="1299">
        <f t="shared" ref="G250:G256" si="20">G249+1</f>
        <v>4</v>
      </c>
      <c r="H250" s="170"/>
      <c r="I250" s="170" t="s">
        <v>245</v>
      </c>
      <c r="J250" s="226" t="s">
        <v>61</v>
      </c>
      <c r="K250" s="226" t="s">
        <v>239</v>
      </c>
      <c r="L250" s="405" t="s">
        <v>208</v>
      </c>
      <c r="M250" s="1411">
        <v>3</v>
      </c>
      <c r="N250" s="298">
        <f>N249+TIME(0,M249,0)</f>
        <v>0.36666666666666653</v>
      </c>
      <c r="O250" s="1813"/>
    </row>
    <row r="251" spans="5:15" ht="15.75" customHeight="1" x14ac:dyDescent="0.25">
      <c r="E251" s="1299"/>
      <c r="F251" s="277">
        <v>3.2</v>
      </c>
      <c r="G251" s="1299">
        <f t="shared" si="20"/>
        <v>5</v>
      </c>
      <c r="H251" s="170"/>
      <c r="I251" s="170" t="s">
        <v>245</v>
      </c>
      <c r="J251" s="611" t="s">
        <v>346</v>
      </c>
      <c r="K251" s="226"/>
      <c r="L251" s="210"/>
      <c r="M251" s="1411">
        <v>3</v>
      </c>
      <c r="N251" s="298">
        <f>N250+TIME(0,M250,0)</f>
        <v>0.36874999999999986</v>
      </c>
      <c r="O251" s="1813"/>
    </row>
    <row r="252" spans="5:15" ht="15.75" customHeight="1" x14ac:dyDescent="0.25">
      <c r="E252" s="1299"/>
      <c r="F252" s="277">
        <v>3.2</v>
      </c>
      <c r="G252" s="1299">
        <f t="shared" si="20"/>
        <v>6</v>
      </c>
      <c r="H252" s="170"/>
      <c r="I252" s="170" t="s">
        <v>245</v>
      </c>
      <c r="J252" s="226" t="s">
        <v>363</v>
      </c>
      <c r="K252" s="226" t="s">
        <v>239</v>
      </c>
      <c r="L252" s="198" t="s">
        <v>506</v>
      </c>
      <c r="M252" s="1411">
        <v>3</v>
      </c>
      <c r="N252" s="298">
        <f>N251+TIME(0,M251,0)</f>
        <v>0.37083333333333318</v>
      </c>
      <c r="O252" s="1813"/>
    </row>
    <row r="253" spans="5:15" ht="15.75" customHeight="1" x14ac:dyDescent="0.25">
      <c r="E253" s="1299"/>
      <c r="F253" s="277">
        <v>3.2</v>
      </c>
      <c r="G253" s="1299">
        <f t="shared" si="20"/>
        <v>7</v>
      </c>
      <c r="H253" s="170"/>
      <c r="I253" s="170" t="s">
        <v>245</v>
      </c>
      <c r="J253" s="226" t="s">
        <v>445</v>
      </c>
      <c r="K253" s="226" t="s">
        <v>239</v>
      </c>
      <c r="L253" s="198" t="s">
        <v>449</v>
      </c>
      <c r="M253" s="1411">
        <v>3</v>
      </c>
      <c r="N253" s="298">
        <f>N252+TIME(0,M252,0)</f>
        <v>0.37291666666666651</v>
      </c>
      <c r="O253" s="1813"/>
    </row>
    <row r="254" spans="5:15" ht="15.75" customHeight="1" x14ac:dyDescent="0.25">
      <c r="E254" s="1299"/>
      <c r="F254" s="277">
        <v>3.2</v>
      </c>
      <c r="G254" s="1299">
        <f t="shared" si="20"/>
        <v>8</v>
      </c>
      <c r="H254" s="170"/>
      <c r="I254" s="170" t="s">
        <v>245</v>
      </c>
      <c r="J254" s="226" t="s">
        <v>457</v>
      </c>
      <c r="K254" s="226" t="s">
        <v>239</v>
      </c>
      <c r="L254" s="198" t="s">
        <v>213</v>
      </c>
      <c r="M254" s="1411">
        <v>3</v>
      </c>
      <c r="N254" s="298">
        <f>N253+TIME(0,M253,0)</f>
        <v>0.37499999999999983</v>
      </c>
      <c r="O254" s="1813"/>
    </row>
    <row r="255" spans="5:15" ht="15.75" customHeight="1" x14ac:dyDescent="0.25">
      <c r="E255" s="1299"/>
      <c r="F255" s="277">
        <v>3.2</v>
      </c>
      <c r="G255" s="1299">
        <f t="shared" si="20"/>
        <v>9</v>
      </c>
      <c r="H255" s="170"/>
      <c r="I255" s="170" t="s">
        <v>245</v>
      </c>
      <c r="J255" s="226" t="s">
        <v>467</v>
      </c>
      <c r="K255" s="226" t="s">
        <v>239</v>
      </c>
      <c r="L255" s="198" t="s">
        <v>132</v>
      </c>
      <c r="M255" s="1411">
        <v>3</v>
      </c>
      <c r="N255" s="298">
        <f t="shared" ref="N255:N267" si="21">N254+TIME(0,M254,0)</f>
        <v>0.37708333333333316</v>
      </c>
      <c r="O255" s="1813"/>
    </row>
    <row r="256" spans="5:15" ht="15.75" customHeight="1" x14ac:dyDescent="0.25">
      <c r="E256" s="1299"/>
      <c r="F256" s="277">
        <v>3.2</v>
      </c>
      <c r="G256" s="1299">
        <f t="shared" si="20"/>
        <v>10</v>
      </c>
      <c r="H256" s="170"/>
      <c r="I256" s="170" t="s">
        <v>245</v>
      </c>
      <c r="J256" s="226" t="s">
        <v>468</v>
      </c>
      <c r="K256" s="226" t="s">
        <v>239</v>
      </c>
      <c r="L256" s="198" t="s">
        <v>179</v>
      </c>
      <c r="M256" s="1411">
        <v>3</v>
      </c>
      <c r="N256" s="298">
        <f t="shared" si="21"/>
        <v>0.37916666666666649</v>
      </c>
      <c r="O256" s="1813"/>
    </row>
    <row r="257" spans="5:15" ht="15.75" customHeight="1" x14ac:dyDescent="0.25">
      <c r="E257" s="1299"/>
      <c r="F257" s="277">
        <v>3.2</v>
      </c>
      <c r="G257" s="1299">
        <f>G256+1</f>
        <v>11</v>
      </c>
      <c r="H257" s="170"/>
      <c r="I257" s="170" t="s">
        <v>245</v>
      </c>
      <c r="J257" s="226" t="s">
        <v>501</v>
      </c>
      <c r="K257" s="226" t="s">
        <v>239</v>
      </c>
      <c r="L257" s="198" t="s">
        <v>73</v>
      </c>
      <c r="M257" s="1411">
        <v>3</v>
      </c>
      <c r="N257" s="298">
        <f t="shared" si="21"/>
        <v>0.38124999999999981</v>
      </c>
      <c r="O257" s="1813"/>
    </row>
    <row r="258" spans="5:15" ht="15.75" customHeight="1" x14ac:dyDescent="0.25">
      <c r="E258" s="1299"/>
      <c r="F258" s="277">
        <v>3.2</v>
      </c>
      <c r="G258" s="1299">
        <f>G257+1</f>
        <v>12</v>
      </c>
      <c r="H258" s="170"/>
      <c r="I258" s="170" t="s">
        <v>78</v>
      </c>
      <c r="J258" s="226" t="s">
        <v>35</v>
      </c>
      <c r="K258" s="226" t="s">
        <v>239</v>
      </c>
      <c r="L258" s="198" t="s">
        <v>494</v>
      </c>
      <c r="M258" s="1411">
        <v>3</v>
      </c>
      <c r="N258" s="298">
        <f>N257+TIME(0,M257,0)</f>
        <v>0.38333333333333314</v>
      </c>
      <c r="O258" s="1813"/>
    </row>
    <row r="259" spans="5:15" ht="15.75" customHeight="1" x14ac:dyDescent="0.25">
      <c r="E259" s="1299"/>
      <c r="F259" s="277">
        <v>3.2</v>
      </c>
      <c r="G259" s="1299">
        <f>G258+1</f>
        <v>13</v>
      </c>
      <c r="H259" s="170"/>
      <c r="I259" s="170" t="s">
        <v>57</v>
      </c>
      <c r="M259" s="1411">
        <v>3</v>
      </c>
      <c r="N259" s="298">
        <f>N258+TIME(0,M258,0)</f>
        <v>0.38541666666666646</v>
      </c>
      <c r="O259" s="1813"/>
    </row>
    <row r="260" spans="5:15" ht="15.75" customHeight="1" x14ac:dyDescent="0.25">
      <c r="E260" s="1299"/>
      <c r="F260" s="277"/>
      <c r="G260" s="1299"/>
      <c r="H260" s="170"/>
      <c r="I260" s="170"/>
      <c r="J260" s="258"/>
      <c r="K260" s="226"/>
      <c r="L260" s="198"/>
      <c r="M260" s="1386"/>
      <c r="N260" s="298">
        <f>N259+TIME(0,M259,0)</f>
        <v>0.38749999999999979</v>
      </c>
      <c r="O260" s="1813"/>
    </row>
    <row r="261" spans="5:15" ht="15.75" customHeight="1" x14ac:dyDescent="0.25">
      <c r="E261" s="1299"/>
      <c r="F261" s="277"/>
      <c r="G261" s="1344"/>
      <c r="H261" s="253"/>
      <c r="I261" s="210"/>
      <c r="J261" s="258"/>
      <c r="K261" s="226"/>
      <c r="L261" s="198"/>
      <c r="M261" s="1411"/>
      <c r="N261" s="298">
        <f>N260+TIME(0,M260,0)</f>
        <v>0.38749999999999979</v>
      </c>
      <c r="O261" s="1813"/>
    </row>
    <row r="262" spans="5:15" ht="15.75" customHeight="1" x14ac:dyDescent="0.25">
      <c r="E262" s="1299"/>
      <c r="F262" s="277">
        <v>3.4</v>
      </c>
      <c r="G262" s="1359">
        <v>1</v>
      </c>
      <c r="H262" s="253"/>
      <c r="I262" s="188" t="s">
        <v>245</v>
      </c>
      <c r="J262" s="520" t="s">
        <v>191</v>
      </c>
      <c r="K262" s="226"/>
      <c r="L262" s="226"/>
      <c r="M262" s="1411"/>
      <c r="N262" s="298">
        <f>N261+TIME(0,M261,0)</f>
        <v>0.38749999999999979</v>
      </c>
      <c r="O262" s="1813"/>
    </row>
    <row r="263" spans="5:15" ht="15.75" customHeight="1" x14ac:dyDescent="0.25">
      <c r="E263" s="1299"/>
      <c r="F263" s="277">
        <v>3.4</v>
      </c>
      <c r="G263" s="1359">
        <f>G262+1</f>
        <v>2</v>
      </c>
      <c r="H263" s="253"/>
      <c r="I263" s="188" t="s">
        <v>245</v>
      </c>
      <c r="J263" s="226" t="s">
        <v>725</v>
      </c>
      <c r="K263" s="226" t="s">
        <v>239</v>
      </c>
      <c r="L263" s="198" t="s">
        <v>213</v>
      </c>
      <c r="M263" s="1386">
        <v>3</v>
      </c>
      <c r="N263" s="298">
        <f t="shared" si="21"/>
        <v>0.38749999999999979</v>
      </c>
      <c r="O263" s="1813"/>
    </row>
    <row r="264" spans="5:15" ht="15.75" customHeight="1" x14ac:dyDescent="0.25">
      <c r="E264" s="1299"/>
      <c r="F264" s="277">
        <v>3.4</v>
      </c>
      <c r="G264" s="1359">
        <f>G263+1</f>
        <v>3</v>
      </c>
      <c r="H264" s="253"/>
      <c r="I264" s="188" t="s">
        <v>245</v>
      </c>
      <c r="J264" s="226" t="s">
        <v>716</v>
      </c>
      <c r="K264" s="226" t="s">
        <v>239</v>
      </c>
      <c r="L264" s="198" t="s">
        <v>172</v>
      </c>
      <c r="M264" s="1386">
        <v>3</v>
      </c>
      <c r="N264" s="298">
        <f t="shared" si="21"/>
        <v>0.38958333333333311</v>
      </c>
      <c r="O264" s="1813"/>
    </row>
    <row r="265" spans="5:15" ht="15.75" customHeight="1" x14ac:dyDescent="0.25">
      <c r="E265" s="1299"/>
      <c r="F265" s="277">
        <v>3.5</v>
      </c>
      <c r="G265" s="1359">
        <v>1</v>
      </c>
      <c r="H265" s="253"/>
      <c r="I265" s="188" t="s">
        <v>245</v>
      </c>
      <c r="J265" s="520" t="s">
        <v>334</v>
      </c>
      <c r="K265" s="226"/>
      <c r="L265" s="226"/>
      <c r="N265" s="298">
        <f t="shared" si="21"/>
        <v>0.39166666666666644</v>
      </c>
      <c r="O265" s="1813"/>
    </row>
    <row r="266" spans="5:15" ht="15.75" customHeight="1" x14ac:dyDescent="0.25">
      <c r="E266" s="1299"/>
      <c r="F266" s="277">
        <v>3.5</v>
      </c>
      <c r="G266" s="1360">
        <f>G265+1</f>
        <v>2</v>
      </c>
      <c r="H266" s="253"/>
      <c r="I266" s="188" t="s">
        <v>245</v>
      </c>
      <c r="N266" s="298">
        <f t="shared" si="21"/>
        <v>0.39166666666666644</v>
      </c>
      <c r="O266" s="1813"/>
    </row>
    <row r="267" spans="5:15" ht="15.75" customHeight="1" x14ac:dyDescent="0.25">
      <c r="E267" s="1299"/>
      <c r="F267" s="277"/>
      <c r="G267" s="1360"/>
      <c r="H267" s="170"/>
      <c r="I267" s="188"/>
      <c r="J267" s="260"/>
      <c r="K267" s="185"/>
      <c r="L267" s="184"/>
      <c r="M267" s="1411"/>
      <c r="N267" s="298">
        <f t="shared" si="21"/>
        <v>0.39166666666666644</v>
      </c>
      <c r="O267" s="1813"/>
    </row>
    <row r="268" spans="5:15" ht="15.75" customHeight="1" x14ac:dyDescent="0.25">
      <c r="E268" s="1299"/>
      <c r="F268" s="277"/>
      <c r="G268" s="1360"/>
      <c r="H268" s="170"/>
      <c r="I268" s="170"/>
      <c r="J268" s="258"/>
      <c r="K268" s="226"/>
      <c r="L268" s="198"/>
      <c r="M268" s="1411"/>
      <c r="N268" s="298"/>
      <c r="O268" s="1813"/>
    </row>
    <row r="269" spans="5:15" ht="15.75" customHeight="1" x14ac:dyDescent="0.25">
      <c r="E269" s="1299"/>
      <c r="F269" s="277">
        <v>3.6</v>
      </c>
      <c r="G269" s="1359">
        <v>1</v>
      </c>
      <c r="H269" s="253"/>
      <c r="I269" s="188" t="s">
        <v>245</v>
      </c>
      <c r="J269" s="520" t="s">
        <v>475</v>
      </c>
      <c r="K269" s="226"/>
      <c r="L269" s="198"/>
      <c r="M269" s="1411"/>
      <c r="N269" s="298"/>
      <c r="O269" s="1813"/>
    </row>
    <row r="270" spans="5:15" ht="15.75" customHeight="1" x14ac:dyDescent="0.25">
      <c r="E270" s="1299"/>
      <c r="F270" s="277"/>
      <c r="G270" s="1361">
        <v>2</v>
      </c>
      <c r="H270" s="170"/>
      <c r="I270" s="188" t="s">
        <v>245</v>
      </c>
      <c r="J270" s="420" t="s">
        <v>136</v>
      </c>
      <c r="K270" s="171" t="s">
        <v>239</v>
      </c>
      <c r="L270" s="405" t="s">
        <v>749</v>
      </c>
      <c r="M270" s="1411">
        <v>10</v>
      </c>
      <c r="N270" s="298">
        <f>N267+TIME(0,M267,0)</f>
        <v>0.39166666666666644</v>
      </c>
      <c r="O270" s="1813"/>
    </row>
    <row r="271" spans="5:15" ht="15.75" customHeight="1" x14ac:dyDescent="0.25">
      <c r="E271" s="1299"/>
      <c r="F271" s="277"/>
      <c r="G271" s="1361">
        <v>3</v>
      </c>
      <c r="H271" s="170"/>
      <c r="I271" s="188" t="s">
        <v>245</v>
      </c>
      <c r="J271" s="552"/>
      <c r="K271" s="553"/>
      <c r="L271" s="405"/>
      <c r="M271" s="1411"/>
      <c r="N271" s="298">
        <f>N270+TIME(0,M270,0)</f>
        <v>0.39861111111111086</v>
      </c>
      <c r="O271" s="1813"/>
    </row>
    <row r="272" spans="5:15" ht="15.75" customHeight="1" x14ac:dyDescent="0.25">
      <c r="E272" s="1299"/>
      <c r="F272" s="277"/>
      <c r="G272" s="1361">
        <v>4</v>
      </c>
      <c r="H272" s="170"/>
      <c r="I272" s="188" t="s">
        <v>245</v>
      </c>
      <c r="J272" s="552"/>
      <c r="K272" s="553"/>
      <c r="L272" s="554"/>
      <c r="M272" s="1411"/>
      <c r="N272" s="298">
        <f>N271+TIME(0,M271,0)</f>
        <v>0.39861111111111086</v>
      </c>
      <c r="O272" s="1813"/>
    </row>
    <row r="273" spans="5:15" ht="15.75" customHeight="1" x14ac:dyDescent="0.25">
      <c r="E273" s="1299"/>
      <c r="F273" s="277"/>
      <c r="G273" s="1361">
        <v>5</v>
      </c>
      <c r="H273" s="170"/>
      <c r="I273" s="188" t="s">
        <v>57</v>
      </c>
      <c r="J273" s="552"/>
      <c r="K273" s="553"/>
      <c r="L273" s="554"/>
      <c r="M273" s="1411"/>
      <c r="N273" s="298">
        <f>N272+TIME(0,M272,0)</f>
        <v>0.39861111111111086</v>
      </c>
      <c r="O273" s="1813"/>
    </row>
    <row r="274" spans="5:15" ht="15.75" customHeight="1" x14ac:dyDescent="0.25">
      <c r="E274" s="1299"/>
      <c r="F274" s="277"/>
      <c r="G274" s="1361">
        <v>6</v>
      </c>
      <c r="H274" s="170"/>
      <c r="I274" s="170"/>
      <c r="J274" s="420"/>
      <c r="K274" s="171"/>
      <c r="L274" s="405"/>
      <c r="M274" s="1411"/>
      <c r="N274" s="298">
        <f>N273+TIME(0,M271,0)</f>
        <v>0.39861111111111086</v>
      </c>
      <c r="O274" s="1813"/>
    </row>
    <row r="275" spans="5:15" ht="15.75" customHeight="1" x14ac:dyDescent="0.25">
      <c r="E275" s="1299"/>
      <c r="F275" s="277"/>
      <c r="G275" s="1299"/>
      <c r="H275" s="170"/>
      <c r="I275" s="170"/>
      <c r="J275" s="172" t="s">
        <v>246</v>
      </c>
      <c r="K275" s="171"/>
      <c r="L275" s="405"/>
      <c r="M275" s="1411">
        <v>15</v>
      </c>
      <c r="N275" s="298">
        <f>N274+TIME(0,M274,0)</f>
        <v>0.39861111111111086</v>
      </c>
      <c r="O275" s="1813"/>
    </row>
    <row r="276" spans="5:15" ht="15.75" customHeight="1" x14ac:dyDescent="0.25">
      <c r="E276" s="1299"/>
      <c r="F276" s="277"/>
      <c r="G276" s="1299"/>
      <c r="H276" s="170"/>
      <c r="I276" s="170"/>
      <c r="J276" s="172"/>
      <c r="K276" s="171"/>
      <c r="L276" s="405"/>
      <c r="M276" s="1411"/>
      <c r="N276" s="298"/>
      <c r="O276" s="1813"/>
    </row>
    <row r="277" spans="5:15" ht="15.75" customHeight="1" x14ac:dyDescent="0.25">
      <c r="E277" s="1299"/>
      <c r="F277" s="277"/>
      <c r="G277" s="1299"/>
      <c r="H277" s="170"/>
      <c r="I277" s="170"/>
      <c r="J277" s="172" t="s">
        <v>207</v>
      </c>
      <c r="K277" s="171"/>
      <c r="L277" s="405"/>
      <c r="M277" s="1411"/>
      <c r="N277" s="298"/>
      <c r="O277" s="1813"/>
    </row>
    <row r="278" spans="5:15" ht="15.75" customHeight="1" x14ac:dyDescent="0.25">
      <c r="E278" s="1299">
        <v>4</v>
      </c>
      <c r="F278" s="277"/>
      <c r="G278" s="1299"/>
      <c r="H278" s="170">
        <v>4</v>
      </c>
      <c r="I278" s="170"/>
      <c r="J278" s="521" t="s">
        <v>384</v>
      </c>
      <c r="K278" s="171"/>
      <c r="L278" s="405"/>
      <c r="M278" s="1411"/>
      <c r="N278" s="298">
        <f>N275+TIME(0,M275,0)</f>
        <v>0.40902777777777755</v>
      </c>
      <c r="O278" s="1813"/>
    </row>
    <row r="279" spans="5:15" ht="15.75" customHeight="1" x14ac:dyDescent="0.25">
      <c r="E279" s="1299"/>
      <c r="F279" s="277"/>
      <c r="G279" s="1299"/>
      <c r="H279" s="170"/>
      <c r="I279" s="406"/>
      <c r="J279" s="402"/>
      <c r="K279" s="418"/>
      <c r="L279" s="466"/>
      <c r="M279" s="1411"/>
      <c r="N279" s="298"/>
      <c r="O279" s="1813"/>
    </row>
    <row r="280" spans="5:15" ht="15.75" customHeight="1" x14ac:dyDescent="0.25">
      <c r="E280" s="1299"/>
      <c r="F280" s="277"/>
      <c r="G280" s="1299"/>
      <c r="H280" s="170"/>
      <c r="I280" s="170"/>
      <c r="J280" s="172"/>
      <c r="K280" s="171"/>
      <c r="L280" s="405"/>
      <c r="M280" s="1411"/>
      <c r="N280" s="298"/>
      <c r="O280" s="1813"/>
    </row>
    <row r="281" spans="5:15" ht="15.75" customHeight="1" x14ac:dyDescent="0.25">
      <c r="E281" s="1299"/>
      <c r="F281" s="277">
        <v>4.0999999999999996</v>
      </c>
      <c r="G281" s="1299"/>
      <c r="H281" s="170"/>
      <c r="I281" s="170"/>
      <c r="J281" s="270" t="s">
        <v>270</v>
      </c>
      <c r="K281" s="171"/>
      <c r="L281" s="405"/>
      <c r="M281" s="1411"/>
      <c r="N281" s="298">
        <f>N278+TIME(0,M278,0)</f>
        <v>0.40902777777777755</v>
      </c>
      <c r="O281" s="1813"/>
    </row>
    <row r="282" spans="5:15" ht="15.75" customHeight="1" x14ac:dyDescent="0.25">
      <c r="E282" s="1299"/>
      <c r="F282" s="277">
        <v>4.0999999999999996</v>
      </c>
      <c r="G282" s="1299">
        <v>1</v>
      </c>
      <c r="H282" s="170"/>
      <c r="I282" s="170" t="s">
        <v>121</v>
      </c>
      <c r="J282" s="172" t="s">
        <v>135</v>
      </c>
      <c r="K282" s="171" t="s">
        <v>239</v>
      </c>
      <c r="L282" s="405" t="s">
        <v>196</v>
      </c>
      <c r="M282" s="1411">
        <v>0</v>
      </c>
      <c r="N282" s="298">
        <f t="shared" ref="N282:N287" si="22">N281+TIME(0,M281,0)</f>
        <v>0.40902777777777755</v>
      </c>
      <c r="O282" s="1813"/>
    </row>
    <row r="283" spans="5:15" ht="15.75" customHeight="1" x14ac:dyDescent="0.25">
      <c r="E283" s="1299"/>
      <c r="F283" s="277">
        <v>4.0999999999999996</v>
      </c>
      <c r="G283" s="1299">
        <f>G282+1</f>
        <v>2</v>
      </c>
      <c r="H283" s="170"/>
      <c r="I283" s="170" t="s">
        <v>121</v>
      </c>
      <c r="J283" s="172" t="s">
        <v>225</v>
      </c>
      <c r="K283" s="171" t="s">
        <v>239</v>
      </c>
      <c r="L283" s="405" t="s">
        <v>196</v>
      </c>
      <c r="M283" s="1411">
        <v>8</v>
      </c>
      <c r="N283" s="298">
        <f t="shared" si="22"/>
        <v>0.40902777777777755</v>
      </c>
      <c r="O283" s="1813">
        <v>1</v>
      </c>
    </row>
    <row r="284" spans="5:15" ht="15.75" customHeight="1" x14ac:dyDescent="0.25">
      <c r="E284" s="1299"/>
      <c r="F284" s="277">
        <v>4.0999999999999996</v>
      </c>
      <c r="G284" s="1299">
        <f>G283+1</f>
        <v>3</v>
      </c>
      <c r="H284" s="170"/>
      <c r="I284" s="170" t="s">
        <v>121</v>
      </c>
      <c r="J284" s="172" t="s">
        <v>383</v>
      </c>
      <c r="K284" s="171" t="s">
        <v>239</v>
      </c>
      <c r="L284" s="405" t="s">
        <v>74</v>
      </c>
      <c r="M284" s="1411"/>
      <c r="N284" s="298">
        <f t="shared" si="22"/>
        <v>0.41458333333333308</v>
      </c>
      <c r="O284" s="1813"/>
    </row>
    <row r="285" spans="5:15" ht="15.75" customHeight="1" x14ac:dyDescent="0.25">
      <c r="E285" s="1299"/>
      <c r="F285" s="277">
        <v>4.0999999999999996</v>
      </c>
      <c r="G285" s="1299">
        <f>G284+1</f>
        <v>4</v>
      </c>
      <c r="H285" s="170"/>
      <c r="I285" s="170" t="s">
        <v>121</v>
      </c>
      <c r="J285" s="172" t="s">
        <v>355</v>
      </c>
      <c r="K285" s="171" t="s">
        <v>239</v>
      </c>
      <c r="L285" s="405" t="s">
        <v>74</v>
      </c>
      <c r="M285" s="1411"/>
      <c r="N285" s="298">
        <f t="shared" si="22"/>
        <v>0.41458333333333308</v>
      </c>
      <c r="O285" s="1813"/>
    </row>
    <row r="286" spans="5:15" ht="15.75" customHeight="1" x14ac:dyDescent="0.25">
      <c r="E286" s="1299"/>
      <c r="F286" s="277">
        <v>4.0999999999999996</v>
      </c>
      <c r="G286" s="1299">
        <f>G285+1</f>
        <v>5</v>
      </c>
      <c r="H286" s="170"/>
      <c r="I286" s="170" t="s">
        <v>121</v>
      </c>
      <c r="J286" s="529"/>
      <c r="K286" s="171" t="s">
        <v>239</v>
      </c>
      <c r="L286" s="405" t="s">
        <v>196</v>
      </c>
      <c r="M286" s="1411">
        <v>8</v>
      </c>
      <c r="N286" s="298">
        <f t="shared" si="22"/>
        <v>0.41458333333333308</v>
      </c>
      <c r="O286" s="1813">
        <v>1</v>
      </c>
    </row>
    <row r="287" spans="5:15" ht="15.75" customHeight="1" x14ac:dyDescent="0.25">
      <c r="E287" s="1299"/>
      <c r="F287" s="277">
        <v>4.0999999999999996</v>
      </c>
      <c r="G287" s="1299">
        <f>G286+1</f>
        <v>6</v>
      </c>
      <c r="H287" s="170"/>
      <c r="I287" s="170" t="s">
        <v>121</v>
      </c>
      <c r="J287" s="172"/>
      <c r="K287" s="171" t="s">
        <v>239</v>
      </c>
      <c r="L287" s="405"/>
      <c r="M287" s="1411"/>
      <c r="N287" s="298">
        <f t="shared" si="22"/>
        <v>0.42013888888888862</v>
      </c>
      <c r="O287" s="1813">
        <v>0</v>
      </c>
    </row>
    <row r="288" spans="5:15" ht="15.75" customHeight="1" x14ac:dyDescent="0.25">
      <c r="E288" s="1299"/>
      <c r="F288" s="277"/>
      <c r="G288" s="1299"/>
      <c r="H288" s="170"/>
      <c r="I288" s="170"/>
      <c r="J288" s="172"/>
      <c r="K288" s="171"/>
      <c r="L288" s="405"/>
      <c r="M288" s="1411"/>
      <c r="N288" s="298"/>
      <c r="O288" s="1813"/>
    </row>
    <row r="289" spans="5:15" ht="15.75" customHeight="1" x14ac:dyDescent="0.25">
      <c r="E289" s="1299"/>
      <c r="F289" s="277">
        <v>4.2</v>
      </c>
      <c r="G289" s="1299"/>
      <c r="H289" s="170"/>
      <c r="I289" s="170"/>
      <c r="J289" s="270" t="s">
        <v>485</v>
      </c>
      <c r="K289" s="171"/>
      <c r="L289" s="405"/>
      <c r="M289" s="1411"/>
      <c r="N289" s="298">
        <f>N285+TIME(0,M285,0)</f>
        <v>0.41458333333333308</v>
      </c>
      <c r="O289" s="1813"/>
    </row>
    <row r="290" spans="5:15" ht="15.75" customHeight="1" x14ac:dyDescent="0.25">
      <c r="E290" s="1299"/>
      <c r="F290" s="277">
        <v>4.2</v>
      </c>
      <c r="G290" s="1299">
        <v>1</v>
      </c>
      <c r="H290" s="170"/>
      <c r="I290" s="170" t="s">
        <v>121</v>
      </c>
      <c r="J290" s="172" t="s">
        <v>273</v>
      </c>
      <c r="K290" s="171" t="s">
        <v>239</v>
      </c>
      <c r="L290" s="405" t="s">
        <v>382</v>
      </c>
      <c r="M290" s="1411"/>
      <c r="N290" s="298">
        <f t="shared" ref="N290:N345" si="23">N289+TIME(0,M289,0)</f>
        <v>0.41458333333333308</v>
      </c>
      <c r="O290" s="1813"/>
    </row>
    <row r="291" spans="5:15" ht="15.75" customHeight="1" x14ac:dyDescent="0.25">
      <c r="E291" s="1299"/>
      <c r="F291" s="277"/>
      <c r="G291" s="1299">
        <f>G290+1</f>
        <v>2</v>
      </c>
      <c r="H291" s="170"/>
      <c r="I291" s="170" t="s">
        <v>121</v>
      </c>
      <c r="J291" s="172" t="s">
        <v>134</v>
      </c>
      <c r="K291" s="171" t="s">
        <v>239</v>
      </c>
      <c r="L291" s="405" t="s">
        <v>196</v>
      </c>
      <c r="M291" s="1411"/>
      <c r="N291" s="298">
        <f t="shared" si="23"/>
        <v>0.41458333333333308</v>
      </c>
      <c r="O291" s="1813"/>
    </row>
    <row r="292" spans="5:15" ht="15.75" customHeight="1" x14ac:dyDescent="0.25">
      <c r="E292" s="1299"/>
      <c r="F292" s="277"/>
      <c r="G292" s="1299">
        <f>G291+1</f>
        <v>3</v>
      </c>
      <c r="H292" s="170"/>
      <c r="I292" s="170" t="s">
        <v>2</v>
      </c>
      <c r="J292" s="226" t="s">
        <v>368</v>
      </c>
      <c r="K292" s="226" t="s">
        <v>239</v>
      </c>
      <c r="L292" s="198" t="s">
        <v>303</v>
      </c>
      <c r="M292" s="1411"/>
      <c r="N292" s="298">
        <f t="shared" si="23"/>
        <v>0.41458333333333308</v>
      </c>
      <c r="O292" s="1813"/>
    </row>
    <row r="293" spans="5:15" ht="15.75" customHeight="1" x14ac:dyDescent="0.25">
      <c r="E293" s="1299"/>
      <c r="F293" s="277"/>
      <c r="G293" s="1299">
        <f>G292+1</f>
        <v>4</v>
      </c>
      <c r="H293" s="170"/>
      <c r="I293" s="170" t="s">
        <v>2</v>
      </c>
      <c r="J293" s="226" t="s">
        <v>133</v>
      </c>
      <c r="K293" s="226" t="s">
        <v>239</v>
      </c>
      <c r="L293" s="198" t="s">
        <v>179</v>
      </c>
      <c r="M293" s="1411"/>
      <c r="N293" s="298">
        <f t="shared" si="23"/>
        <v>0.41458333333333308</v>
      </c>
      <c r="O293" s="1813"/>
    </row>
    <row r="294" spans="5:15" ht="15.75" customHeight="1" x14ac:dyDescent="0.25">
      <c r="E294" s="1299"/>
      <c r="F294" s="277"/>
      <c r="G294" s="1299">
        <f>G293+1</f>
        <v>5</v>
      </c>
      <c r="H294" s="170"/>
      <c r="I294" s="170" t="s">
        <v>2</v>
      </c>
      <c r="J294" s="226" t="s">
        <v>469</v>
      </c>
      <c r="K294" s="226" t="s">
        <v>239</v>
      </c>
      <c r="L294" s="198" t="s">
        <v>303</v>
      </c>
      <c r="M294" s="1411"/>
      <c r="N294" s="298">
        <f t="shared" si="23"/>
        <v>0.41458333333333308</v>
      </c>
      <c r="O294" s="1813"/>
    </row>
    <row r="295" spans="5:15" ht="15.75" customHeight="1" x14ac:dyDescent="0.25">
      <c r="E295" s="1299"/>
      <c r="F295" s="277"/>
      <c r="G295" s="1299"/>
      <c r="H295" s="170"/>
      <c r="I295" s="170"/>
      <c r="J295" s="567"/>
      <c r="K295" s="568"/>
      <c r="L295" s="569"/>
      <c r="M295" s="1411"/>
      <c r="N295" s="298">
        <f t="shared" si="23"/>
        <v>0.41458333333333308</v>
      </c>
      <c r="O295" s="1813"/>
    </row>
    <row r="296" spans="5:15" ht="15.75" customHeight="1" x14ac:dyDescent="0.25">
      <c r="E296" s="1299"/>
      <c r="F296" s="277">
        <v>4.3</v>
      </c>
      <c r="G296" s="1299"/>
      <c r="H296" s="170"/>
      <c r="I296" s="170"/>
      <c r="J296" s="270" t="s">
        <v>275</v>
      </c>
      <c r="K296" s="171"/>
      <c r="L296" s="405"/>
      <c r="M296" s="1411"/>
      <c r="N296" s="298">
        <f t="shared" si="23"/>
        <v>0.41458333333333308</v>
      </c>
      <c r="O296" s="1813"/>
    </row>
    <row r="297" spans="5:15" ht="15.75" customHeight="1" x14ac:dyDescent="0.25">
      <c r="E297" s="1299"/>
      <c r="F297" s="277">
        <v>4.3</v>
      </c>
      <c r="G297" s="1299">
        <f>1</f>
        <v>1</v>
      </c>
      <c r="H297" s="170"/>
      <c r="I297" s="170" t="s">
        <v>121</v>
      </c>
      <c r="J297" s="172" t="s">
        <v>62</v>
      </c>
      <c r="K297" s="171" t="s">
        <v>239</v>
      </c>
      <c r="L297" s="405" t="s">
        <v>208</v>
      </c>
      <c r="M297" s="1411"/>
      <c r="N297" s="298">
        <f>N296+TIME(0,M296,0)</f>
        <v>0.41458333333333308</v>
      </c>
      <c r="O297" s="1813">
        <v>0</v>
      </c>
    </row>
    <row r="298" spans="5:15" ht="15.75" customHeight="1" x14ac:dyDescent="0.25">
      <c r="E298" s="1299"/>
      <c r="F298" s="277">
        <v>4.3</v>
      </c>
      <c r="G298" s="1299">
        <f t="shared" ref="G298:G305" si="24">G297+1</f>
        <v>2</v>
      </c>
      <c r="H298" s="170"/>
      <c r="I298" s="170" t="s">
        <v>121</v>
      </c>
      <c r="J298" s="172" t="s">
        <v>226</v>
      </c>
      <c r="K298" s="171" t="s">
        <v>239</v>
      </c>
      <c r="L298" s="405" t="s">
        <v>506</v>
      </c>
      <c r="M298" s="1411"/>
      <c r="N298" s="298">
        <f>N297+TIME(0,M297,0)</f>
        <v>0.41458333333333308</v>
      </c>
      <c r="O298" s="1813"/>
    </row>
    <row r="299" spans="5:15" ht="15.75" customHeight="1" x14ac:dyDescent="0.25">
      <c r="E299" s="1299"/>
      <c r="F299" s="277">
        <v>4.3</v>
      </c>
      <c r="G299" s="1299">
        <f t="shared" si="24"/>
        <v>3</v>
      </c>
      <c r="H299" s="170"/>
      <c r="I299" s="170" t="s">
        <v>121</v>
      </c>
      <c r="J299" s="172" t="s">
        <v>447</v>
      </c>
      <c r="K299" s="171" t="s">
        <v>239</v>
      </c>
      <c r="L299" s="405" t="s">
        <v>446</v>
      </c>
      <c r="M299" s="1411"/>
      <c r="N299" s="298">
        <f>N298+TIME(0,M298,0)</f>
        <v>0.41458333333333308</v>
      </c>
      <c r="O299" s="1813">
        <v>0</v>
      </c>
    </row>
    <row r="300" spans="5:15" ht="15.75" customHeight="1" x14ac:dyDescent="0.25">
      <c r="E300" s="1299"/>
      <c r="F300" s="277">
        <v>4.3</v>
      </c>
      <c r="G300" s="1299">
        <f t="shared" si="24"/>
        <v>4</v>
      </c>
      <c r="H300" s="170"/>
      <c r="I300" s="170" t="s">
        <v>121</v>
      </c>
      <c r="J300" s="172" t="s">
        <v>448</v>
      </c>
      <c r="K300" s="171" t="s">
        <v>239</v>
      </c>
      <c r="L300" s="405" t="s">
        <v>213</v>
      </c>
      <c r="M300" s="1411"/>
      <c r="N300" s="298">
        <f>N299+TIME(0,M298,0)</f>
        <v>0.41458333333333308</v>
      </c>
      <c r="O300" s="1813">
        <v>1</v>
      </c>
    </row>
    <row r="301" spans="5:15" ht="15.75" customHeight="1" x14ac:dyDescent="0.25">
      <c r="E301" s="1299"/>
      <c r="F301" s="277">
        <v>4.3</v>
      </c>
      <c r="G301" s="1299">
        <f t="shared" si="24"/>
        <v>5</v>
      </c>
      <c r="H301" s="170"/>
      <c r="I301" s="170" t="s">
        <v>121</v>
      </c>
      <c r="J301" s="172" t="s">
        <v>471</v>
      </c>
      <c r="K301" s="226" t="s">
        <v>239</v>
      </c>
      <c r="L301" s="198" t="s">
        <v>132</v>
      </c>
      <c r="M301" s="1411"/>
      <c r="N301" s="298">
        <f>N300+TIME(0,M298,0)</f>
        <v>0.41458333333333308</v>
      </c>
      <c r="O301" s="1813">
        <v>0</v>
      </c>
    </row>
    <row r="302" spans="5:15" ht="15.75" customHeight="1" x14ac:dyDescent="0.25">
      <c r="E302" s="1299"/>
      <c r="F302" s="277">
        <v>4.3</v>
      </c>
      <c r="G302" s="1299">
        <f t="shared" si="24"/>
        <v>6</v>
      </c>
      <c r="H302" s="170"/>
      <c r="I302" s="170" t="s">
        <v>121</v>
      </c>
      <c r="J302" s="172" t="s">
        <v>472</v>
      </c>
      <c r="K302" s="226" t="s">
        <v>239</v>
      </c>
      <c r="L302" s="198" t="s">
        <v>179</v>
      </c>
      <c r="M302" s="1411"/>
      <c r="N302" s="298">
        <f>N301+TIME(0,M299,0)</f>
        <v>0.41458333333333308</v>
      </c>
      <c r="O302" s="1813">
        <v>0</v>
      </c>
    </row>
    <row r="303" spans="5:15" ht="15.75" customHeight="1" x14ac:dyDescent="0.25">
      <c r="E303" s="1299"/>
      <c r="F303" s="277">
        <v>4.3</v>
      </c>
      <c r="G303" s="1299">
        <f t="shared" si="24"/>
        <v>7</v>
      </c>
      <c r="H303" s="170"/>
      <c r="I303" s="170" t="s">
        <v>77</v>
      </c>
      <c r="J303" s="226" t="s">
        <v>43</v>
      </c>
      <c r="K303" s="226" t="s">
        <v>239</v>
      </c>
      <c r="L303" s="198" t="s">
        <v>73</v>
      </c>
      <c r="M303" s="1386"/>
      <c r="N303" s="298">
        <f>N302+TIME(0,M300,0)</f>
        <v>0.41458333333333308</v>
      </c>
      <c r="O303" s="1813">
        <v>0</v>
      </c>
    </row>
    <row r="304" spans="5:15" ht="15.75" customHeight="1" x14ac:dyDescent="0.25">
      <c r="E304" s="1299"/>
      <c r="F304" s="277">
        <v>4.3</v>
      </c>
      <c r="G304" s="1299">
        <f t="shared" si="24"/>
        <v>8</v>
      </c>
      <c r="H304" s="170"/>
      <c r="I304" s="170" t="s">
        <v>77</v>
      </c>
      <c r="J304" s="226" t="s">
        <v>35</v>
      </c>
      <c r="K304" s="226" t="s">
        <v>239</v>
      </c>
      <c r="L304" s="198" t="s">
        <v>494</v>
      </c>
      <c r="M304" s="1411"/>
      <c r="N304" s="298">
        <f>N303+TIME(0,M301,0)</f>
        <v>0.41458333333333308</v>
      </c>
      <c r="O304" s="1813"/>
    </row>
    <row r="305" spans="5:15" ht="15.75" customHeight="1" x14ac:dyDescent="0.25">
      <c r="E305" s="1299"/>
      <c r="F305" s="277">
        <v>4.3</v>
      </c>
      <c r="G305" s="1299">
        <f t="shared" si="24"/>
        <v>9</v>
      </c>
      <c r="H305" s="170"/>
      <c r="I305" s="170" t="s">
        <v>77</v>
      </c>
      <c r="N305" s="298">
        <f>N304+TIME(0,M302,0)</f>
        <v>0.41458333333333308</v>
      </c>
      <c r="O305" s="1813"/>
    </row>
    <row r="306" spans="5:15" ht="15.75" customHeight="1" x14ac:dyDescent="0.25">
      <c r="E306" s="1299"/>
      <c r="F306" s="277"/>
      <c r="G306" s="1299"/>
      <c r="H306" s="170"/>
      <c r="I306" s="170"/>
      <c r="J306" s="172"/>
      <c r="K306" s="171"/>
      <c r="L306" s="405"/>
      <c r="M306" s="1411"/>
      <c r="N306" s="298"/>
      <c r="O306" s="1813"/>
    </row>
    <row r="307" spans="5:15" ht="15.75" customHeight="1" x14ac:dyDescent="0.25">
      <c r="E307" s="1299"/>
      <c r="F307" s="277">
        <v>4.4000000000000004</v>
      </c>
      <c r="G307" s="1344"/>
      <c r="H307" s="253"/>
      <c r="I307" s="170"/>
      <c r="J307" s="520" t="s">
        <v>473</v>
      </c>
      <c r="K307" s="226"/>
      <c r="L307" s="226"/>
      <c r="M307" s="1411"/>
      <c r="N307" s="298">
        <f>N305+TIME(0,M300,0)</f>
        <v>0.41458333333333308</v>
      </c>
      <c r="O307" s="1813"/>
    </row>
    <row r="308" spans="5:15" ht="15.75" customHeight="1" x14ac:dyDescent="0.25">
      <c r="E308" s="1299"/>
      <c r="F308" s="277"/>
      <c r="G308" s="1359">
        <v>1</v>
      </c>
      <c r="H308" s="253"/>
      <c r="I308" s="170" t="s">
        <v>121</v>
      </c>
      <c r="J308" s="226" t="s">
        <v>725</v>
      </c>
      <c r="K308" s="226" t="s">
        <v>239</v>
      </c>
      <c r="L308" s="198" t="s">
        <v>213</v>
      </c>
      <c r="M308" s="1386"/>
      <c r="N308" s="298">
        <f t="shared" si="23"/>
        <v>0.41458333333333308</v>
      </c>
      <c r="O308" s="1813">
        <v>0</v>
      </c>
    </row>
    <row r="309" spans="5:15" ht="15.75" customHeight="1" x14ac:dyDescent="0.25">
      <c r="E309" s="1299"/>
      <c r="F309" s="277"/>
      <c r="G309" s="1359">
        <f>G308+1</f>
        <v>2</v>
      </c>
      <c r="H309" s="253"/>
      <c r="I309" s="170" t="s">
        <v>121</v>
      </c>
      <c r="J309" s="1214" t="s">
        <v>716</v>
      </c>
      <c r="K309" s="226" t="s">
        <v>239</v>
      </c>
      <c r="L309" s="198" t="s">
        <v>172</v>
      </c>
      <c r="M309" s="1386"/>
      <c r="N309" s="298">
        <f t="shared" si="23"/>
        <v>0.41458333333333308</v>
      </c>
      <c r="O309" s="1813"/>
    </row>
    <row r="310" spans="5:15" ht="15.75" customHeight="1" x14ac:dyDescent="0.25">
      <c r="E310" s="1299"/>
      <c r="F310" s="277">
        <v>4.5</v>
      </c>
      <c r="G310" s="1362"/>
      <c r="H310" s="253"/>
      <c r="I310" s="210"/>
      <c r="J310" s="520" t="s">
        <v>474</v>
      </c>
      <c r="K310" s="226"/>
      <c r="L310" s="226"/>
      <c r="M310" s="1411"/>
      <c r="N310" s="298">
        <f t="shared" si="23"/>
        <v>0.41458333333333308</v>
      </c>
      <c r="O310" s="1813"/>
    </row>
    <row r="311" spans="5:15" ht="15.75" customHeight="1" x14ac:dyDescent="0.25">
      <c r="E311" s="1299"/>
      <c r="F311" s="277"/>
      <c r="G311" s="1359">
        <v>1</v>
      </c>
      <c r="H311" s="253"/>
      <c r="I311" s="170" t="s">
        <v>121</v>
      </c>
      <c r="N311" s="298">
        <f t="shared" si="23"/>
        <v>0.41458333333333308</v>
      </c>
      <c r="O311" s="1813"/>
    </row>
    <row r="312" spans="5:15" ht="15.75" customHeight="1" x14ac:dyDescent="0.25">
      <c r="E312" s="1299"/>
      <c r="F312" s="277"/>
      <c r="G312" s="1360">
        <f>G311+1</f>
        <v>2</v>
      </c>
      <c r="H312" s="253"/>
      <c r="I312" s="170" t="s">
        <v>121</v>
      </c>
      <c r="N312" s="298">
        <f>N311+TIME(0,M292,0)</f>
        <v>0.41458333333333308</v>
      </c>
      <c r="O312" s="1813">
        <v>0</v>
      </c>
    </row>
    <row r="313" spans="5:15" ht="15.75" customHeight="1" x14ac:dyDescent="0.25">
      <c r="E313" s="1299"/>
      <c r="F313" s="277"/>
      <c r="G313" s="1360">
        <f>G312+1</f>
        <v>3</v>
      </c>
      <c r="H313" s="253"/>
      <c r="I313" s="170" t="s">
        <v>121</v>
      </c>
      <c r="N313" s="298">
        <f>N312+TIME(0,M293,0)</f>
        <v>0.41458333333333308</v>
      </c>
      <c r="O313" s="1813">
        <v>0</v>
      </c>
    </row>
    <row r="314" spans="5:15" ht="15.75" customHeight="1" x14ac:dyDescent="0.25">
      <c r="E314" s="1299"/>
      <c r="F314" s="277"/>
      <c r="G314" s="1299"/>
      <c r="H314" s="170"/>
      <c r="I314" s="170"/>
      <c r="J314" s="172"/>
      <c r="K314" s="171"/>
      <c r="L314" s="405"/>
      <c r="M314" s="1411"/>
      <c r="N314" s="298">
        <f>N313+TIME(0,M294,0)</f>
        <v>0.41458333333333308</v>
      </c>
      <c r="O314" s="1813">
        <v>0</v>
      </c>
    </row>
    <row r="315" spans="5:15" ht="15.75" customHeight="1" x14ac:dyDescent="0.25">
      <c r="E315" s="1299"/>
      <c r="F315" s="277">
        <v>4.5999999999999996</v>
      </c>
      <c r="G315" s="1299"/>
      <c r="H315" s="170"/>
      <c r="I315" s="170"/>
      <c r="J315" s="270" t="s">
        <v>206</v>
      </c>
      <c r="K315" s="171"/>
      <c r="L315" s="405"/>
      <c r="M315" s="1411"/>
      <c r="N315" s="298">
        <f t="shared" si="23"/>
        <v>0.41458333333333308</v>
      </c>
      <c r="O315" s="1813">
        <v>0</v>
      </c>
    </row>
    <row r="316" spans="5:15" ht="15.75" customHeight="1" x14ac:dyDescent="0.25">
      <c r="E316" s="1299"/>
      <c r="F316" s="277">
        <v>4.5999999999999996</v>
      </c>
      <c r="G316" s="1299">
        <v>1</v>
      </c>
      <c r="H316" s="170"/>
      <c r="I316" s="170" t="s">
        <v>121</v>
      </c>
      <c r="J316" s="529"/>
      <c r="K316" s="495"/>
      <c r="L316" s="530"/>
      <c r="M316" s="1414"/>
      <c r="N316" s="298">
        <f t="shared" si="23"/>
        <v>0.41458333333333308</v>
      </c>
      <c r="O316" s="1813">
        <v>0</v>
      </c>
    </row>
    <row r="317" spans="5:15" ht="15.75" customHeight="1" x14ac:dyDescent="0.25">
      <c r="E317" s="1299"/>
      <c r="F317" s="277"/>
      <c r="G317" s="1299">
        <f>G316+1</f>
        <v>2</v>
      </c>
      <c r="H317" s="170"/>
      <c r="I317" s="170" t="s">
        <v>244</v>
      </c>
      <c r="J317" s="529"/>
      <c r="K317" s="212"/>
      <c r="L317" s="493"/>
      <c r="M317" s="1411"/>
      <c r="N317" s="298">
        <f t="shared" si="23"/>
        <v>0.41458333333333308</v>
      </c>
      <c r="O317" s="1813">
        <v>0</v>
      </c>
    </row>
    <row r="318" spans="5:15" ht="15.75" customHeight="1" x14ac:dyDescent="0.25">
      <c r="E318" s="1299"/>
      <c r="F318" s="277"/>
      <c r="G318" s="1299"/>
      <c r="H318" s="170"/>
      <c r="I318" s="170"/>
      <c r="J318" s="172"/>
      <c r="K318" s="171"/>
      <c r="L318" s="405"/>
      <c r="M318" s="1411"/>
      <c r="N318" s="298">
        <f t="shared" si="23"/>
        <v>0.41458333333333308</v>
      </c>
      <c r="O318" s="1813">
        <v>0</v>
      </c>
    </row>
    <row r="319" spans="5:15" ht="15.75" customHeight="1" x14ac:dyDescent="0.25">
      <c r="E319" s="1299">
        <v>5</v>
      </c>
      <c r="F319" s="277"/>
      <c r="G319" s="1299"/>
      <c r="H319" s="170">
        <v>5</v>
      </c>
      <c r="I319" s="170"/>
      <c r="J319" s="521" t="s">
        <v>247</v>
      </c>
      <c r="K319" s="171"/>
      <c r="L319" s="405"/>
      <c r="M319" s="1411"/>
      <c r="N319" s="298">
        <f t="shared" si="23"/>
        <v>0.41458333333333308</v>
      </c>
      <c r="O319" s="1813">
        <v>0</v>
      </c>
    </row>
    <row r="320" spans="5:15" ht="15.75" customHeight="1" x14ac:dyDescent="0.25">
      <c r="E320" s="1299"/>
      <c r="F320" s="277"/>
      <c r="G320" s="1299"/>
      <c r="H320" s="170"/>
      <c r="I320" s="170"/>
      <c r="J320" s="172"/>
      <c r="K320" s="171"/>
      <c r="L320" s="405"/>
      <c r="M320" s="1411"/>
      <c r="N320" s="298">
        <f t="shared" si="23"/>
        <v>0.41458333333333308</v>
      </c>
      <c r="O320" s="1813">
        <v>0</v>
      </c>
    </row>
    <row r="321" spans="5:15" ht="15.75" customHeight="1" x14ac:dyDescent="0.25">
      <c r="E321" s="1299"/>
      <c r="F321" s="277">
        <v>5.0999999999999996</v>
      </c>
      <c r="G321" s="1299"/>
      <c r="H321" s="170"/>
      <c r="I321" s="170"/>
      <c r="J321" s="270" t="s">
        <v>270</v>
      </c>
      <c r="K321" s="171"/>
      <c r="L321" s="405"/>
      <c r="M321" s="1411"/>
      <c r="N321" s="298">
        <f t="shared" si="23"/>
        <v>0.41458333333333308</v>
      </c>
      <c r="O321" s="1813">
        <v>0</v>
      </c>
    </row>
    <row r="322" spans="5:15" ht="15.75" customHeight="1" x14ac:dyDescent="0.25">
      <c r="E322" s="1299"/>
      <c r="F322" s="277"/>
      <c r="G322" s="1299">
        <v>1</v>
      </c>
      <c r="H322" s="170"/>
      <c r="I322" s="170" t="s">
        <v>121</v>
      </c>
      <c r="J322" s="172" t="s">
        <v>271</v>
      </c>
      <c r="K322" s="171" t="s">
        <v>239</v>
      </c>
      <c r="L322" s="405" t="s">
        <v>196</v>
      </c>
      <c r="M322" s="1411"/>
      <c r="N322" s="298">
        <f t="shared" si="23"/>
        <v>0.41458333333333308</v>
      </c>
      <c r="O322" s="1813">
        <v>0</v>
      </c>
    </row>
    <row r="323" spans="5:15" ht="15.75" customHeight="1" x14ac:dyDescent="0.25">
      <c r="E323" s="1299"/>
      <c r="F323" s="277"/>
      <c r="G323" s="1299">
        <f>G322+1</f>
        <v>2</v>
      </c>
      <c r="H323" s="170"/>
      <c r="I323" s="170" t="s">
        <v>121</v>
      </c>
      <c r="J323" s="172" t="s">
        <v>214</v>
      </c>
      <c r="K323" s="171" t="s">
        <v>239</v>
      </c>
      <c r="L323" s="405" t="s">
        <v>172</v>
      </c>
      <c r="M323" s="1411"/>
      <c r="N323" s="298">
        <f t="shared" si="23"/>
        <v>0.41458333333333308</v>
      </c>
      <c r="O323" s="1813">
        <v>0</v>
      </c>
    </row>
    <row r="324" spans="5:15" ht="15.75" customHeight="1" x14ac:dyDescent="0.25">
      <c r="E324" s="1299"/>
      <c r="F324" s="277"/>
      <c r="G324" s="1299">
        <f>G323+1</f>
        <v>3</v>
      </c>
      <c r="H324" s="170"/>
      <c r="I324" s="170" t="s">
        <v>121</v>
      </c>
      <c r="J324" s="172" t="s">
        <v>272</v>
      </c>
      <c r="K324" s="171" t="s">
        <v>239</v>
      </c>
      <c r="L324" s="405" t="s">
        <v>74</v>
      </c>
      <c r="M324" s="1411"/>
      <c r="N324" s="298">
        <f t="shared" si="23"/>
        <v>0.41458333333333308</v>
      </c>
      <c r="O324" s="1813">
        <v>0</v>
      </c>
    </row>
    <row r="325" spans="5:15" ht="15.75" customHeight="1" x14ac:dyDescent="0.25">
      <c r="E325" s="1299"/>
      <c r="F325" s="277"/>
      <c r="G325" s="1299">
        <f>G324+1</f>
        <v>4</v>
      </c>
      <c r="H325" s="170"/>
      <c r="I325" s="170" t="s">
        <v>121</v>
      </c>
      <c r="J325" s="172" t="s">
        <v>355</v>
      </c>
      <c r="K325" s="171" t="s">
        <v>239</v>
      </c>
      <c r="L325" s="405" t="s">
        <v>74</v>
      </c>
      <c r="M325" s="1411"/>
      <c r="N325" s="298">
        <f t="shared" si="23"/>
        <v>0.41458333333333308</v>
      </c>
      <c r="O325" s="1813">
        <v>0</v>
      </c>
    </row>
    <row r="326" spans="5:15" ht="15.75" customHeight="1" x14ac:dyDescent="0.25">
      <c r="E326" s="1299"/>
      <c r="F326" s="277"/>
      <c r="G326" s="1299"/>
      <c r="H326" s="170"/>
      <c r="I326" s="170"/>
      <c r="J326" s="172"/>
      <c r="K326" s="171"/>
      <c r="L326" s="405"/>
      <c r="M326" s="1411"/>
      <c r="N326" s="298">
        <f t="shared" si="23"/>
        <v>0.41458333333333308</v>
      </c>
      <c r="O326" s="1813">
        <v>0</v>
      </c>
    </row>
    <row r="327" spans="5:15" ht="15.75" customHeight="1" x14ac:dyDescent="0.25">
      <c r="E327" s="1299"/>
      <c r="F327" s="277">
        <v>5.2</v>
      </c>
      <c r="G327" s="1299"/>
      <c r="H327" s="170"/>
      <c r="I327" s="170"/>
      <c r="J327" s="270" t="s">
        <v>485</v>
      </c>
      <c r="K327" s="171"/>
      <c r="L327" s="405"/>
      <c r="M327" s="1411"/>
      <c r="N327" s="298">
        <f t="shared" si="23"/>
        <v>0.41458333333333308</v>
      </c>
      <c r="O327" s="1813">
        <v>0</v>
      </c>
    </row>
    <row r="328" spans="5:15" ht="15.75" customHeight="1" x14ac:dyDescent="0.25">
      <c r="E328" s="1299"/>
      <c r="F328" s="277"/>
      <c r="G328" s="1299">
        <v>1</v>
      </c>
      <c r="H328" s="170"/>
      <c r="I328" s="170" t="s">
        <v>121</v>
      </c>
      <c r="J328" s="172" t="s">
        <v>273</v>
      </c>
      <c r="K328" s="171" t="s">
        <v>239</v>
      </c>
      <c r="L328" s="405" t="s">
        <v>296</v>
      </c>
      <c r="M328" s="1411"/>
      <c r="N328" s="298">
        <f t="shared" si="23"/>
        <v>0.41458333333333308</v>
      </c>
      <c r="O328" s="1813">
        <v>0</v>
      </c>
    </row>
    <row r="329" spans="5:15" ht="15.75" customHeight="1" x14ac:dyDescent="0.25">
      <c r="E329" s="1299"/>
      <c r="F329" s="277"/>
      <c r="G329" s="1299">
        <f>G328+1</f>
        <v>2</v>
      </c>
      <c r="H329" s="170"/>
      <c r="I329" s="170" t="s">
        <v>121</v>
      </c>
      <c r="J329" s="567" t="s">
        <v>134</v>
      </c>
      <c r="K329" s="171" t="s">
        <v>239</v>
      </c>
      <c r="L329" s="405" t="s">
        <v>196</v>
      </c>
      <c r="M329" s="1412"/>
      <c r="N329" s="546">
        <f t="shared" si="23"/>
        <v>0.41458333333333308</v>
      </c>
      <c r="O329" s="1813">
        <v>0</v>
      </c>
    </row>
    <row r="330" spans="5:15" ht="15.75" customHeight="1" x14ac:dyDescent="0.25">
      <c r="E330" s="1299"/>
      <c r="F330" s="277"/>
      <c r="G330" s="1299">
        <f>G329+1</f>
        <v>3</v>
      </c>
      <c r="H330" s="170"/>
      <c r="I330" s="170" t="s">
        <v>2</v>
      </c>
      <c r="J330" s="226" t="s">
        <v>368</v>
      </c>
      <c r="K330" s="226" t="s">
        <v>239</v>
      </c>
      <c r="L330" s="198" t="s">
        <v>303</v>
      </c>
      <c r="M330" s="1411"/>
      <c r="N330" s="546">
        <f t="shared" ref="N330:N336" si="25">N329+TIME(0,M329,0)</f>
        <v>0.41458333333333308</v>
      </c>
      <c r="O330" s="1813">
        <v>0</v>
      </c>
    </row>
    <row r="331" spans="5:15" ht="15.75" customHeight="1" x14ac:dyDescent="0.25">
      <c r="E331" s="1299"/>
      <c r="F331" s="277"/>
      <c r="G331" s="1299">
        <f>G330+1</f>
        <v>4</v>
      </c>
      <c r="H331" s="170"/>
      <c r="I331" s="170" t="s">
        <v>2</v>
      </c>
      <c r="J331" s="226" t="s">
        <v>133</v>
      </c>
      <c r="K331" s="226" t="s">
        <v>239</v>
      </c>
      <c r="L331" s="198" t="s">
        <v>179</v>
      </c>
      <c r="M331" s="1411"/>
      <c r="N331" s="546">
        <f t="shared" si="25"/>
        <v>0.41458333333333308</v>
      </c>
      <c r="O331" s="1813">
        <v>0</v>
      </c>
    </row>
    <row r="332" spans="5:15" ht="15.75" customHeight="1" x14ac:dyDescent="0.25">
      <c r="E332" s="1299"/>
      <c r="F332" s="277"/>
      <c r="G332" s="1299">
        <f>G331+1</f>
        <v>5</v>
      </c>
      <c r="H332" s="170"/>
      <c r="I332" s="170" t="s">
        <v>2</v>
      </c>
      <c r="J332" s="226" t="s">
        <v>469</v>
      </c>
      <c r="K332" s="226" t="s">
        <v>239</v>
      </c>
      <c r="L332" s="198" t="s">
        <v>303</v>
      </c>
      <c r="M332" s="1411"/>
      <c r="N332" s="546">
        <f t="shared" si="25"/>
        <v>0.41458333333333308</v>
      </c>
      <c r="O332" s="1813">
        <v>0</v>
      </c>
    </row>
    <row r="333" spans="5:15" ht="15.75" customHeight="1" x14ac:dyDescent="0.25">
      <c r="E333" s="1299"/>
      <c r="F333" s="277"/>
      <c r="G333" s="1299"/>
      <c r="H333" s="170"/>
      <c r="I333" s="170"/>
      <c r="J333" s="567"/>
      <c r="K333" s="568"/>
      <c r="L333" s="569"/>
      <c r="M333" s="1412"/>
      <c r="N333" s="546">
        <f t="shared" si="25"/>
        <v>0.41458333333333308</v>
      </c>
      <c r="O333" s="1813">
        <v>0</v>
      </c>
    </row>
    <row r="334" spans="5:15" ht="15.75" customHeight="1" x14ac:dyDescent="0.25">
      <c r="E334" s="1299"/>
      <c r="F334" s="277"/>
      <c r="G334" s="1299"/>
      <c r="H334" s="170"/>
      <c r="I334" s="170"/>
      <c r="J334" s="567"/>
      <c r="K334" s="568"/>
      <c r="L334" s="569"/>
      <c r="M334" s="1412"/>
      <c r="N334" s="546">
        <f t="shared" si="25"/>
        <v>0.41458333333333308</v>
      </c>
      <c r="O334" s="1813">
        <v>0</v>
      </c>
    </row>
    <row r="335" spans="5:15" ht="15.75" customHeight="1" x14ac:dyDescent="0.25">
      <c r="E335" s="1299"/>
      <c r="F335" s="277"/>
      <c r="G335" s="1299"/>
      <c r="H335" s="170"/>
      <c r="I335" s="170"/>
      <c r="J335" s="172"/>
      <c r="K335" s="171"/>
      <c r="L335" s="405"/>
      <c r="M335" s="1411"/>
      <c r="N335" s="546">
        <f t="shared" si="25"/>
        <v>0.41458333333333308</v>
      </c>
      <c r="O335" s="1813">
        <v>0</v>
      </c>
    </row>
    <row r="336" spans="5:15" ht="15.75" customHeight="1" x14ac:dyDescent="0.25">
      <c r="E336" s="1299"/>
      <c r="F336" s="277">
        <v>5.3</v>
      </c>
      <c r="G336" s="1299"/>
      <c r="H336" s="170"/>
      <c r="I336" s="170"/>
      <c r="J336" s="270" t="s">
        <v>275</v>
      </c>
      <c r="K336" s="171"/>
      <c r="L336" s="405"/>
      <c r="M336" s="1411"/>
      <c r="N336" s="546">
        <f t="shared" si="25"/>
        <v>0.41458333333333308</v>
      </c>
      <c r="O336" s="1813">
        <v>0</v>
      </c>
    </row>
    <row r="337" spans="5:15" ht="15.75" customHeight="1" x14ac:dyDescent="0.25">
      <c r="E337" s="1299"/>
      <c r="F337" s="277"/>
      <c r="G337" s="1299">
        <v>1</v>
      </c>
      <c r="H337" s="170"/>
      <c r="I337" s="170" t="s">
        <v>121</v>
      </c>
      <c r="J337" s="172" t="s">
        <v>62</v>
      </c>
      <c r="K337" s="171" t="s">
        <v>239</v>
      </c>
      <c r="L337" s="405" t="s">
        <v>208</v>
      </c>
      <c r="M337" s="1411"/>
      <c r="N337" s="298">
        <f t="shared" si="23"/>
        <v>0.41458333333333308</v>
      </c>
      <c r="O337" s="1813">
        <v>0</v>
      </c>
    </row>
    <row r="338" spans="5:15" ht="15.75" customHeight="1" x14ac:dyDescent="0.25">
      <c r="E338" s="1299"/>
      <c r="F338" s="277"/>
      <c r="G338" s="1299">
        <f>G337+1</f>
        <v>2</v>
      </c>
      <c r="H338" s="170"/>
      <c r="I338" s="170" t="s">
        <v>121</v>
      </c>
      <c r="J338" s="172" t="s">
        <v>226</v>
      </c>
      <c r="K338" s="171" t="s">
        <v>239</v>
      </c>
      <c r="L338" s="405" t="s">
        <v>506</v>
      </c>
      <c r="M338" s="1411"/>
      <c r="N338" s="298">
        <f t="shared" si="23"/>
        <v>0.41458333333333308</v>
      </c>
      <c r="O338" s="1813">
        <v>0</v>
      </c>
    </row>
    <row r="339" spans="5:15" ht="15.75" customHeight="1" x14ac:dyDescent="0.25">
      <c r="E339" s="1299"/>
      <c r="F339" s="277"/>
      <c r="G339" s="1299">
        <f>G338+1</f>
        <v>3</v>
      </c>
      <c r="H339" s="170"/>
      <c r="I339" s="170" t="s">
        <v>121</v>
      </c>
      <c r="J339" s="172" t="s">
        <v>447</v>
      </c>
      <c r="K339" s="171" t="s">
        <v>239</v>
      </c>
      <c r="L339" s="405" t="s">
        <v>446</v>
      </c>
      <c r="M339" s="1411"/>
      <c r="N339" s="298">
        <f t="shared" si="23"/>
        <v>0.41458333333333308</v>
      </c>
      <c r="O339" s="1813">
        <v>0</v>
      </c>
    </row>
    <row r="340" spans="5:15" ht="15.75" customHeight="1" x14ac:dyDescent="0.25">
      <c r="E340" s="1299"/>
      <c r="F340" s="277"/>
      <c r="G340" s="1299">
        <f t="shared" ref="G340:G345" si="26">G339+1</f>
        <v>4</v>
      </c>
      <c r="H340" s="170"/>
      <c r="I340" s="170" t="s">
        <v>121</v>
      </c>
      <c r="J340" s="172" t="s">
        <v>448</v>
      </c>
      <c r="K340" s="171" t="s">
        <v>239</v>
      </c>
      <c r="L340" s="405" t="s">
        <v>213</v>
      </c>
      <c r="M340" s="1411"/>
      <c r="N340" s="298">
        <f t="shared" si="23"/>
        <v>0.41458333333333308</v>
      </c>
      <c r="O340" s="1813">
        <v>0</v>
      </c>
    </row>
    <row r="341" spans="5:15" ht="15.75" customHeight="1" x14ac:dyDescent="0.25">
      <c r="E341" s="1299"/>
      <c r="F341" s="277"/>
      <c r="G341" s="1299">
        <f t="shared" si="26"/>
        <v>5</v>
      </c>
      <c r="H341" s="170"/>
      <c r="I341" s="170" t="s">
        <v>121</v>
      </c>
      <c r="J341" s="172" t="s">
        <v>471</v>
      </c>
      <c r="K341" s="226" t="s">
        <v>239</v>
      </c>
      <c r="L341" s="198" t="s">
        <v>132</v>
      </c>
      <c r="M341" s="1411"/>
      <c r="N341" s="298">
        <f t="shared" si="23"/>
        <v>0.41458333333333308</v>
      </c>
      <c r="O341" s="1813">
        <v>0</v>
      </c>
    </row>
    <row r="342" spans="5:15" ht="15.75" customHeight="1" x14ac:dyDescent="0.25">
      <c r="E342" s="1299"/>
      <c r="F342" s="277"/>
      <c r="G342" s="1299">
        <f t="shared" si="26"/>
        <v>6</v>
      </c>
      <c r="H342" s="170"/>
      <c r="I342" s="170" t="s">
        <v>121</v>
      </c>
      <c r="J342" s="172" t="s">
        <v>472</v>
      </c>
      <c r="K342" s="226" t="s">
        <v>239</v>
      </c>
      <c r="L342" s="198" t="s">
        <v>179</v>
      </c>
      <c r="M342" s="1411"/>
      <c r="N342" s="298">
        <f t="shared" si="23"/>
        <v>0.41458333333333308</v>
      </c>
      <c r="O342" s="1813">
        <v>0</v>
      </c>
    </row>
    <row r="343" spans="5:15" ht="15.75" customHeight="1" x14ac:dyDescent="0.25">
      <c r="E343" s="1299"/>
      <c r="F343" s="277"/>
      <c r="G343" s="1299">
        <f t="shared" si="26"/>
        <v>7</v>
      </c>
      <c r="H343" s="172">
        <f>H342+1</f>
        <v>1</v>
      </c>
      <c r="I343" s="170" t="s">
        <v>121</v>
      </c>
      <c r="J343" s="226" t="s">
        <v>44</v>
      </c>
      <c r="K343" s="226" t="s">
        <v>239</v>
      </c>
      <c r="L343" s="198" t="s">
        <v>73</v>
      </c>
      <c r="M343" s="1411"/>
      <c r="N343" s="298">
        <f t="shared" si="23"/>
        <v>0.41458333333333308</v>
      </c>
      <c r="O343" s="1813">
        <v>0</v>
      </c>
    </row>
    <row r="344" spans="5:15" ht="15.75" customHeight="1" x14ac:dyDescent="0.25">
      <c r="E344" s="1299"/>
      <c r="F344" s="277"/>
      <c r="G344" s="1299">
        <f t="shared" si="26"/>
        <v>8</v>
      </c>
      <c r="H344" s="172">
        <f>H343+1</f>
        <v>2</v>
      </c>
      <c r="I344" s="170" t="s">
        <v>121</v>
      </c>
      <c r="J344" s="226" t="s">
        <v>35</v>
      </c>
      <c r="K344" s="226" t="s">
        <v>239</v>
      </c>
      <c r="L344" s="198" t="s">
        <v>494</v>
      </c>
      <c r="M344" s="1386"/>
      <c r="N344" s="298">
        <f t="shared" si="23"/>
        <v>0.41458333333333308</v>
      </c>
      <c r="O344" s="1813">
        <v>0</v>
      </c>
    </row>
    <row r="345" spans="5:15" ht="15.75" customHeight="1" x14ac:dyDescent="0.25">
      <c r="E345" s="1299"/>
      <c r="F345" s="277"/>
      <c r="G345" s="1299">
        <f t="shared" si="26"/>
        <v>9</v>
      </c>
      <c r="H345" s="172">
        <f>H344+1</f>
        <v>3</v>
      </c>
      <c r="I345" s="170" t="s">
        <v>121</v>
      </c>
      <c r="M345" s="1411"/>
      <c r="N345" s="298">
        <f t="shared" si="23"/>
        <v>0.41458333333333308</v>
      </c>
      <c r="O345" s="1813">
        <v>0</v>
      </c>
    </row>
    <row r="346" spans="5:15" ht="15.75" customHeight="1" x14ac:dyDescent="0.25">
      <c r="E346" s="1299"/>
      <c r="F346" s="277"/>
      <c r="G346" s="1299"/>
      <c r="H346" s="172"/>
      <c r="I346" s="170"/>
      <c r="J346" s="172"/>
      <c r="K346" s="171"/>
      <c r="L346" s="405"/>
      <c r="M346" s="1411"/>
      <c r="N346" s="298"/>
      <c r="O346" s="1813"/>
    </row>
    <row r="347" spans="5:15" ht="15.75" customHeight="1" x14ac:dyDescent="0.25">
      <c r="E347" s="1299"/>
      <c r="F347" s="277">
        <v>5.4</v>
      </c>
      <c r="G347" s="1344"/>
      <c r="H347" s="253"/>
      <c r="I347" s="170"/>
      <c r="J347" s="520" t="s">
        <v>473</v>
      </c>
      <c r="K347" s="226"/>
      <c r="L347" s="226"/>
      <c r="M347" s="1411"/>
      <c r="N347" s="298">
        <f>N345+TIME(0,M345,0)</f>
        <v>0.41458333333333308</v>
      </c>
      <c r="O347" s="1813">
        <v>0</v>
      </c>
    </row>
    <row r="348" spans="5:15" ht="15.75" customHeight="1" x14ac:dyDescent="0.25">
      <c r="E348" s="1299"/>
      <c r="F348" s="277"/>
      <c r="G348" s="1341">
        <v>1</v>
      </c>
      <c r="H348" s="253"/>
      <c r="I348" s="170" t="s">
        <v>121</v>
      </c>
      <c r="J348" s="226" t="s">
        <v>725</v>
      </c>
      <c r="K348" s="226" t="s">
        <v>239</v>
      </c>
      <c r="L348" s="198" t="s">
        <v>213</v>
      </c>
      <c r="M348" s="1386"/>
      <c r="N348" s="298">
        <f t="shared" ref="N348:N367" si="27">N347+TIME(0,M347,0)</f>
        <v>0.41458333333333308</v>
      </c>
      <c r="O348" s="1813">
        <v>0</v>
      </c>
    </row>
    <row r="349" spans="5:15" ht="15.75" customHeight="1" x14ac:dyDescent="0.25">
      <c r="E349" s="1299"/>
      <c r="F349" s="277"/>
      <c r="G349" s="1341">
        <f>G348+1</f>
        <v>2</v>
      </c>
      <c r="H349" s="253"/>
      <c r="I349" s="170" t="s">
        <v>121</v>
      </c>
      <c r="J349" s="1214" t="s">
        <v>716</v>
      </c>
      <c r="K349" s="226" t="s">
        <v>239</v>
      </c>
      <c r="L349" s="198" t="s">
        <v>172</v>
      </c>
      <c r="M349" s="1386"/>
      <c r="N349" s="298">
        <f t="shared" si="27"/>
        <v>0.41458333333333308</v>
      </c>
      <c r="O349" s="1813">
        <v>0</v>
      </c>
    </row>
    <row r="350" spans="5:15" ht="15.75" customHeight="1" x14ac:dyDescent="0.25">
      <c r="E350" s="1299"/>
      <c r="F350" s="277">
        <v>5.5</v>
      </c>
      <c r="G350" s="1344"/>
      <c r="H350" s="253"/>
      <c r="I350" s="170"/>
      <c r="J350" s="520" t="s">
        <v>474</v>
      </c>
      <c r="K350" s="226"/>
      <c r="L350" s="226"/>
      <c r="M350" s="1411"/>
      <c r="N350" s="298">
        <f t="shared" si="27"/>
        <v>0.41458333333333308</v>
      </c>
      <c r="O350" s="1813"/>
    </row>
    <row r="351" spans="5:15" ht="15.75" customHeight="1" x14ac:dyDescent="0.25">
      <c r="E351" s="1299"/>
      <c r="F351" s="277"/>
      <c r="G351" s="1359">
        <v>1</v>
      </c>
      <c r="H351" s="253"/>
      <c r="I351" s="170" t="s">
        <v>121</v>
      </c>
      <c r="J351" s="258"/>
      <c r="K351" s="226"/>
      <c r="L351" s="198"/>
      <c r="M351" s="1411"/>
      <c r="N351" s="298">
        <f t="shared" si="27"/>
        <v>0.41458333333333308</v>
      </c>
      <c r="O351" s="1813"/>
    </row>
    <row r="352" spans="5:15" ht="15.75" customHeight="1" x14ac:dyDescent="0.25">
      <c r="E352" s="1299"/>
      <c r="F352" s="277"/>
      <c r="G352" s="1360">
        <f>G351+1</f>
        <v>2</v>
      </c>
      <c r="H352" s="253"/>
      <c r="I352" s="170" t="s">
        <v>121</v>
      </c>
      <c r="J352" s="258"/>
      <c r="K352" s="226"/>
      <c r="L352" s="198"/>
      <c r="M352" s="1411"/>
      <c r="N352" s="298">
        <f t="shared" si="27"/>
        <v>0.41458333333333308</v>
      </c>
      <c r="O352" s="1813">
        <v>0</v>
      </c>
    </row>
    <row r="353" spans="5:15" ht="15.75" customHeight="1" x14ac:dyDescent="0.25">
      <c r="E353" s="1299"/>
      <c r="F353" s="277"/>
      <c r="G353" s="1361">
        <f>G352+1</f>
        <v>3</v>
      </c>
      <c r="H353" s="170"/>
      <c r="I353" s="170" t="s">
        <v>121</v>
      </c>
      <c r="J353" s="258"/>
      <c r="K353" s="226"/>
      <c r="L353" s="198"/>
      <c r="M353" s="1411"/>
      <c r="N353" s="298">
        <f t="shared" si="27"/>
        <v>0.41458333333333308</v>
      </c>
      <c r="O353" s="1813">
        <v>0</v>
      </c>
    </row>
    <row r="354" spans="5:15" ht="15.75" customHeight="1" x14ac:dyDescent="0.25">
      <c r="E354" s="1299"/>
      <c r="F354" s="277">
        <v>5.6</v>
      </c>
      <c r="G354" s="1344"/>
      <c r="H354" s="253"/>
      <c r="I354" s="170"/>
      <c r="J354" s="520" t="s">
        <v>491</v>
      </c>
      <c r="K354" s="226"/>
      <c r="L354" s="226"/>
      <c r="M354" s="1411"/>
      <c r="N354" s="298">
        <f t="shared" si="27"/>
        <v>0.41458333333333308</v>
      </c>
      <c r="O354" s="1813"/>
    </row>
    <row r="355" spans="5:15" ht="15.75" customHeight="1" x14ac:dyDescent="0.25">
      <c r="E355" s="1299"/>
      <c r="F355" s="277"/>
      <c r="G355" s="1359">
        <v>1</v>
      </c>
      <c r="H355" s="253"/>
      <c r="I355" s="170" t="s">
        <v>121</v>
      </c>
      <c r="J355" s="531"/>
      <c r="K355" s="495"/>
      <c r="L355" s="530"/>
      <c r="M355" s="1414"/>
      <c r="N355" s="403">
        <f t="shared" si="27"/>
        <v>0.41458333333333308</v>
      </c>
      <c r="O355" s="1813">
        <v>0</v>
      </c>
    </row>
    <row r="356" spans="5:15" ht="15.75" customHeight="1" x14ac:dyDescent="0.25">
      <c r="E356" s="1299"/>
      <c r="G356" s="1359">
        <f>G355+1</f>
        <v>2</v>
      </c>
      <c r="H356" s="253"/>
      <c r="I356" s="170" t="s">
        <v>121</v>
      </c>
      <c r="J356" s="258"/>
      <c r="K356" s="226"/>
      <c r="L356" s="198"/>
      <c r="M356" s="1411"/>
      <c r="N356" s="403">
        <f t="shared" si="27"/>
        <v>0.41458333333333308</v>
      </c>
      <c r="O356" s="1813"/>
    </row>
    <row r="357" spans="5:15" ht="15.75" customHeight="1" x14ac:dyDescent="0.25">
      <c r="E357" s="1299"/>
      <c r="F357" s="277"/>
      <c r="G357" s="1299"/>
      <c r="H357" s="170"/>
      <c r="I357" s="170"/>
      <c r="J357" s="258"/>
      <c r="K357" s="226"/>
      <c r="L357" s="198"/>
      <c r="M357" s="1411"/>
      <c r="N357" s="403">
        <f t="shared" si="27"/>
        <v>0.41458333333333308</v>
      </c>
      <c r="O357" s="1813"/>
    </row>
    <row r="358" spans="5:15" ht="15.75" customHeight="1" x14ac:dyDescent="0.25">
      <c r="E358" s="1299"/>
      <c r="F358" s="277"/>
      <c r="G358" s="1299"/>
      <c r="H358" s="170"/>
      <c r="I358" s="170"/>
      <c r="J358" s="172"/>
      <c r="K358" s="171"/>
      <c r="L358" s="405"/>
      <c r="M358" s="1411"/>
      <c r="N358" s="403">
        <f t="shared" si="27"/>
        <v>0.41458333333333308</v>
      </c>
      <c r="O358" s="1813"/>
    </row>
    <row r="359" spans="5:15" ht="15.75" customHeight="1" x14ac:dyDescent="0.25">
      <c r="E359" s="1299">
        <v>6</v>
      </c>
      <c r="F359" s="277"/>
      <c r="G359" s="1299"/>
      <c r="H359" s="170"/>
      <c r="I359" s="170"/>
      <c r="J359" s="521" t="s">
        <v>267</v>
      </c>
      <c r="K359" s="171" t="s">
        <v>239</v>
      </c>
      <c r="L359" s="405" t="s">
        <v>361</v>
      </c>
      <c r="M359" s="1411"/>
      <c r="N359" s="403">
        <f t="shared" si="27"/>
        <v>0.41458333333333308</v>
      </c>
      <c r="O359" s="1813"/>
    </row>
    <row r="360" spans="5:15" ht="15.75" customHeight="1" x14ac:dyDescent="0.25">
      <c r="E360" s="1299"/>
      <c r="F360" s="277">
        <v>6.1</v>
      </c>
      <c r="G360" s="1299"/>
      <c r="H360" s="170"/>
      <c r="I360" s="170" t="s">
        <v>52</v>
      </c>
      <c r="J360" s="529"/>
      <c r="K360" s="171" t="s">
        <v>239</v>
      </c>
      <c r="L360" s="405" t="s">
        <v>361</v>
      </c>
      <c r="M360" s="1411"/>
      <c r="N360" s="403">
        <f t="shared" si="27"/>
        <v>0.41458333333333308</v>
      </c>
      <c r="O360" s="1813"/>
    </row>
    <row r="361" spans="5:15" ht="15.75" customHeight="1" x14ac:dyDescent="0.25">
      <c r="E361" s="1299"/>
      <c r="F361" s="277">
        <f>F360+0.1</f>
        <v>6.1999999999999993</v>
      </c>
      <c r="G361" s="1299"/>
      <c r="H361" s="170"/>
      <c r="I361" s="170" t="s">
        <v>244</v>
      </c>
      <c r="J361" s="529"/>
      <c r="K361" s="171" t="s">
        <v>239</v>
      </c>
      <c r="L361" s="405" t="s">
        <v>361</v>
      </c>
      <c r="M361" s="1411"/>
      <c r="N361" s="403">
        <f t="shared" si="27"/>
        <v>0.41458333333333308</v>
      </c>
      <c r="O361" s="1813"/>
    </row>
    <row r="362" spans="5:15" ht="15.75" customHeight="1" x14ac:dyDescent="0.25">
      <c r="E362" s="1299"/>
      <c r="F362" s="277">
        <f>F361+0.1</f>
        <v>6.2999999999999989</v>
      </c>
      <c r="G362" s="1299"/>
      <c r="H362" s="170"/>
      <c r="I362" s="170" t="s">
        <v>244</v>
      </c>
      <c r="J362" s="529" t="s">
        <v>747</v>
      </c>
      <c r="K362" s="226" t="s">
        <v>239</v>
      </c>
      <c r="L362" s="405" t="s">
        <v>361</v>
      </c>
      <c r="M362" s="1414">
        <v>20</v>
      </c>
      <c r="N362" s="403">
        <f t="shared" si="27"/>
        <v>0.41458333333333308</v>
      </c>
      <c r="O362" s="1813"/>
    </row>
    <row r="363" spans="5:15" ht="15.75" customHeight="1" x14ac:dyDescent="0.25">
      <c r="E363" s="1299"/>
      <c r="F363" s="277">
        <f>F362+0.1</f>
        <v>6.3999999999999986</v>
      </c>
      <c r="G363" s="1299"/>
      <c r="H363" s="170"/>
      <c r="I363" s="170" t="s">
        <v>244</v>
      </c>
      <c r="J363" s="529"/>
      <c r="K363" s="495"/>
      <c r="L363" s="530"/>
      <c r="M363" s="1414"/>
      <c r="N363" s="403">
        <f t="shared" si="27"/>
        <v>0.42847222222222198</v>
      </c>
      <c r="O363" s="1813"/>
    </row>
    <row r="364" spans="5:15" ht="15.75" customHeight="1" x14ac:dyDescent="0.25">
      <c r="E364" s="1299"/>
      <c r="F364" s="277"/>
      <c r="G364" s="1299"/>
      <c r="H364" s="170"/>
      <c r="I364" s="170" t="s">
        <v>244</v>
      </c>
      <c r="J364" s="172"/>
      <c r="K364" s="226" t="s">
        <v>239</v>
      </c>
      <c r="L364" s="198"/>
      <c r="M364" s="1411"/>
      <c r="N364" s="403">
        <f t="shared" si="27"/>
        <v>0.42847222222222198</v>
      </c>
      <c r="O364" s="1813"/>
    </row>
    <row r="365" spans="5:15" ht="15.75" customHeight="1" x14ac:dyDescent="0.25">
      <c r="E365" s="1299">
        <v>7</v>
      </c>
      <c r="F365" s="277"/>
      <c r="G365" s="1299"/>
      <c r="H365" s="170"/>
      <c r="I365" s="170" t="s">
        <v>245</v>
      </c>
      <c r="J365" s="521" t="s">
        <v>748</v>
      </c>
      <c r="K365" s="171" t="s">
        <v>239</v>
      </c>
      <c r="L365" s="405" t="s">
        <v>303</v>
      </c>
      <c r="M365" s="1411">
        <v>1</v>
      </c>
      <c r="N365" s="403">
        <f t="shared" si="27"/>
        <v>0.42847222222222198</v>
      </c>
      <c r="O365" s="1813"/>
    </row>
    <row r="366" spans="5:15" ht="15.75" customHeight="1" x14ac:dyDescent="0.25">
      <c r="E366" s="1299"/>
      <c r="F366" s="277"/>
      <c r="G366" s="1299"/>
      <c r="H366" s="170"/>
      <c r="I366" s="170"/>
      <c r="J366" s="172"/>
      <c r="K366" s="171"/>
      <c r="L366" s="405"/>
      <c r="M366" s="1411"/>
      <c r="N366" s="298">
        <f t="shared" si="27"/>
        <v>0.42916666666666642</v>
      </c>
      <c r="O366" s="1813"/>
    </row>
    <row r="367" spans="5:15" ht="15.75" customHeight="1" x14ac:dyDescent="0.25">
      <c r="E367" s="1299">
        <v>8</v>
      </c>
      <c r="F367" s="277"/>
      <c r="G367" s="1299"/>
      <c r="H367" s="170"/>
      <c r="I367" s="170" t="s">
        <v>121</v>
      </c>
      <c r="J367" s="521" t="s">
        <v>175</v>
      </c>
      <c r="K367" s="171" t="s">
        <v>239</v>
      </c>
      <c r="L367" s="405" t="s">
        <v>303</v>
      </c>
      <c r="M367" s="1411">
        <v>1</v>
      </c>
      <c r="N367" s="298">
        <f t="shared" si="27"/>
        <v>0.42916666666666642</v>
      </c>
      <c r="O367" s="1813"/>
    </row>
    <row r="368" spans="5:15" ht="15.75" customHeight="1" x14ac:dyDescent="0.25">
      <c r="E368" s="1299"/>
      <c r="F368" s="277"/>
      <c r="G368" s="1299"/>
      <c r="H368" s="170"/>
      <c r="I368" s="170"/>
      <c r="J368" s="261" t="s">
        <v>470</v>
      </c>
      <c r="K368" s="226"/>
      <c r="L368" s="210"/>
      <c r="M368" s="1381"/>
      <c r="N368" s="452">
        <f>N369-N367</f>
        <v>7.0833333333333581E-2</v>
      </c>
      <c r="O368" s="1813"/>
    </row>
    <row r="369" spans="4:15" ht="15.75" customHeight="1" x14ac:dyDescent="0.25">
      <c r="E369" s="1299"/>
      <c r="F369" s="277"/>
      <c r="G369" s="1299"/>
      <c r="H369" s="170"/>
      <c r="I369" s="170"/>
      <c r="J369" s="172"/>
      <c r="K369" s="171"/>
      <c r="L369" s="405" t="s">
        <v>250</v>
      </c>
      <c r="M369" s="1411"/>
      <c r="N369" s="299">
        <f>TIME(12,0,0)</f>
        <v>0.5</v>
      </c>
      <c r="O369" s="1813"/>
    </row>
    <row r="370" spans="4:15" ht="15.75" customHeight="1" x14ac:dyDescent="0.2">
      <c r="E370" s="1721" t="s">
        <v>277</v>
      </c>
      <c r="F370" s="1722"/>
      <c r="G370" s="1722"/>
      <c r="H370" s="1722"/>
      <c r="I370" s="1722"/>
      <c r="J370" s="1722"/>
      <c r="K370" s="1722"/>
      <c r="L370" s="1722"/>
      <c r="M370" s="1722"/>
      <c r="N370" s="1723"/>
      <c r="O370" s="1813"/>
    </row>
    <row r="371" spans="4:15" ht="15.75" customHeight="1" x14ac:dyDescent="0.2">
      <c r="E371" s="1724"/>
      <c r="F371" s="1725"/>
      <c r="G371" s="1725"/>
      <c r="H371" s="1725"/>
      <c r="I371" s="1725"/>
      <c r="J371" s="1725"/>
      <c r="K371" s="1725"/>
      <c r="L371" s="1725"/>
      <c r="M371" s="1725"/>
      <c r="N371" s="1726"/>
      <c r="O371" s="1813"/>
    </row>
    <row r="372" spans="4:15" ht="15.75" customHeight="1" x14ac:dyDescent="0.2">
      <c r="E372" s="1715" t="s">
        <v>188</v>
      </c>
      <c r="F372" s="1716"/>
      <c r="G372" s="1716"/>
      <c r="H372" s="1716"/>
      <c r="I372" s="1716"/>
      <c r="J372" s="1716"/>
      <c r="K372" s="1716"/>
      <c r="L372" s="1716"/>
      <c r="M372" s="1716"/>
      <c r="N372" s="1717"/>
      <c r="O372" s="1813"/>
    </row>
    <row r="373" spans="4:15" ht="15.75" customHeight="1" x14ac:dyDescent="0.2">
      <c r="E373" s="1301"/>
      <c r="F373" s="1329"/>
      <c r="G373" s="1363"/>
      <c r="H373" s="301"/>
      <c r="I373" s="302"/>
      <c r="J373" s="274"/>
      <c r="K373" s="302"/>
      <c r="L373" s="274"/>
      <c r="M373" s="1415"/>
      <c r="N373" s="300"/>
      <c r="O373" s="1813"/>
    </row>
    <row r="374" spans="4:15" ht="15.75" customHeight="1" x14ac:dyDescent="0.2">
      <c r="E374" s="1708" t="s">
        <v>221</v>
      </c>
      <c r="F374" s="1709"/>
      <c r="G374" s="1709"/>
      <c r="H374" s="1709"/>
      <c r="I374" s="1709"/>
      <c r="J374" s="1709"/>
      <c r="K374" s="1709"/>
      <c r="L374" s="1709"/>
      <c r="M374" s="1709"/>
      <c r="N374" s="1710"/>
      <c r="O374" s="1813"/>
    </row>
    <row r="375" spans="4:15" ht="15.75" customHeight="1" x14ac:dyDescent="0.2">
      <c r="E375" s="1302"/>
      <c r="F375" s="1330"/>
      <c r="G375" s="1364"/>
      <c r="H375" s="5"/>
      <c r="I375" s="5"/>
      <c r="J375" s="5"/>
      <c r="K375" s="5"/>
      <c r="L375" s="5"/>
      <c r="M375" s="1416"/>
      <c r="N375" s="72"/>
      <c r="O375" s="1813"/>
    </row>
    <row r="376" spans="4:15" ht="15.75" customHeight="1" x14ac:dyDescent="0.2">
      <c r="E376" s="1711" t="s">
        <v>343</v>
      </c>
      <c r="F376" s="1712"/>
      <c r="G376" s="1712"/>
      <c r="H376" s="1712"/>
      <c r="I376" s="1712"/>
      <c r="J376" s="1712"/>
      <c r="K376" s="1712"/>
      <c r="L376" s="1712"/>
      <c r="M376" s="1712"/>
      <c r="N376" s="1713"/>
      <c r="O376" s="1813"/>
    </row>
    <row r="377" spans="4:15" ht="15.75" customHeight="1" x14ac:dyDescent="0.2">
      <c r="E377" s="1303"/>
      <c r="F377" s="1331"/>
      <c r="G377" s="1365"/>
      <c r="H377" s="8"/>
      <c r="I377" s="8"/>
      <c r="J377" s="8"/>
      <c r="K377" s="8"/>
      <c r="L377" s="8"/>
      <c r="M377" s="1417"/>
      <c r="N377" s="73"/>
      <c r="O377" s="1813"/>
    </row>
    <row r="378" spans="4:15" ht="15.75" customHeight="1" x14ac:dyDescent="0.2">
      <c r="E378" s="1701" t="s">
        <v>165</v>
      </c>
      <c r="F378" s="1702"/>
      <c r="G378" s="1702"/>
      <c r="H378" s="1702"/>
      <c r="I378" s="1702"/>
      <c r="J378" s="1702"/>
      <c r="K378" s="1702"/>
      <c r="L378" s="1702"/>
      <c r="M378" s="1702"/>
      <c r="N378" s="1703"/>
      <c r="O378" s="1813"/>
    </row>
    <row r="379" spans="4:15" ht="15.75" customHeight="1" x14ac:dyDescent="0.2">
      <c r="E379" s="1303"/>
      <c r="F379" s="1331"/>
      <c r="G379" s="1365"/>
      <c r="H379" s="8"/>
      <c r="I379" s="8"/>
      <c r="J379" s="8"/>
      <c r="K379" s="8"/>
      <c r="L379" s="8"/>
      <c r="M379" s="1417"/>
      <c r="N379" s="73"/>
      <c r="O379" s="1813"/>
    </row>
    <row r="380" spans="4:15" ht="15.75" customHeight="1" x14ac:dyDescent="0.2">
      <c r="D380"/>
      <c r="E380" s="547"/>
      <c r="F380" s="1261"/>
      <c r="G380" s="547"/>
      <c r="H380"/>
      <c r="I380"/>
      <c r="J380"/>
      <c r="K380"/>
      <c r="L380" s="296"/>
      <c r="M380" s="1409"/>
      <c r="N380"/>
      <c r="O380" s="547"/>
    </row>
    <row r="381" spans="4:15" ht="15.75" customHeight="1" x14ac:dyDescent="0.2">
      <c r="D381"/>
      <c r="E381" s="547"/>
      <c r="F381" s="1261"/>
      <c r="G381" s="547"/>
      <c r="H381"/>
      <c r="I381"/>
      <c r="J381"/>
      <c r="K381"/>
      <c r="L381"/>
      <c r="M381" s="1409"/>
      <c r="N381"/>
      <c r="O381" s="547">
        <f>SUM(O194:O369)</f>
        <v>3</v>
      </c>
    </row>
    <row r="382" spans="4:15" ht="15.75" customHeight="1" x14ac:dyDescent="0.2">
      <c r="D382"/>
      <c r="E382" s="547"/>
      <c r="F382" s="1261"/>
      <c r="G382" s="547"/>
      <c r="H382"/>
      <c r="I382"/>
      <c r="J382"/>
      <c r="K382"/>
      <c r="L382"/>
      <c r="M382" s="1409"/>
      <c r="N382"/>
      <c r="O382" s="547"/>
    </row>
    <row r="383" spans="4:15" ht="15.75" customHeight="1" x14ac:dyDescent="0.2">
      <c r="D383"/>
      <c r="E383" s="547"/>
      <c r="F383" s="1261"/>
      <c r="G383" s="547"/>
      <c r="H383"/>
      <c r="I383"/>
      <c r="J383"/>
      <c r="K383"/>
      <c r="L383"/>
      <c r="M383" s="1409"/>
      <c r="N383"/>
      <c r="O383" s="547"/>
    </row>
    <row r="384" spans="4:15" ht="15.75" customHeight="1" x14ac:dyDescent="0.2">
      <c r="D384"/>
      <c r="E384" s="547"/>
      <c r="F384" s="1261"/>
    </row>
    <row r="385" spans="4:6" ht="15.75" customHeight="1" x14ac:dyDescent="0.2">
      <c r="D385"/>
      <c r="E385" s="547"/>
      <c r="F385" s="1261"/>
    </row>
    <row r="386" spans="4:6" ht="15.75" customHeight="1" x14ac:dyDescent="0.2">
      <c r="D386"/>
      <c r="E386" s="547"/>
      <c r="F386" s="1261"/>
    </row>
    <row r="387" spans="4:6" ht="15.75" customHeight="1" x14ac:dyDescent="0.2">
      <c r="D387"/>
      <c r="E387" s="547"/>
      <c r="F387" s="1261"/>
    </row>
    <row r="388" spans="4:6" ht="15.75" customHeight="1" x14ac:dyDescent="0.2">
      <c r="D388"/>
      <c r="E388" s="547"/>
      <c r="F388" s="1261"/>
    </row>
    <row r="389" spans="4:6" ht="15.75" customHeight="1" x14ac:dyDescent="0.2">
      <c r="D389"/>
      <c r="E389" s="547"/>
      <c r="F389" s="1261"/>
    </row>
    <row r="390" spans="4:6" ht="15.75" customHeight="1" x14ac:dyDescent="0.2">
      <c r="D390"/>
      <c r="E390" s="547"/>
      <c r="F390" s="1261"/>
    </row>
    <row r="391" spans="4:6" ht="15.75" customHeight="1" x14ac:dyDescent="0.2">
      <c r="D391"/>
      <c r="E391" s="547"/>
      <c r="F391" s="1261"/>
    </row>
    <row r="392" spans="4:6" ht="15.75" customHeight="1" x14ac:dyDescent="0.2">
      <c r="D392"/>
      <c r="E392" s="547"/>
      <c r="F392" s="1261"/>
    </row>
    <row r="393" spans="4:6" ht="15.75" customHeight="1" x14ac:dyDescent="0.2">
      <c r="D393"/>
      <c r="E393" s="547"/>
      <c r="F393" s="1261"/>
    </row>
    <row r="394" spans="4:6" ht="15.75" customHeight="1" x14ac:dyDescent="0.2">
      <c r="D394"/>
      <c r="E394" s="547"/>
      <c r="F394" s="1261"/>
    </row>
    <row r="395" spans="4:6" ht="15.75" customHeight="1" x14ac:dyDescent="0.2">
      <c r="D395"/>
      <c r="E395" s="547"/>
      <c r="F395" s="1261"/>
    </row>
    <row r="396" spans="4:6" ht="15.75" customHeight="1" x14ac:dyDescent="0.2">
      <c r="D396"/>
      <c r="E396" s="547"/>
      <c r="F396" s="1261"/>
    </row>
    <row r="397" spans="4:6" ht="15.75" customHeight="1" x14ac:dyDescent="0.2">
      <c r="D397"/>
      <c r="E397" s="547"/>
      <c r="F397" s="1261"/>
    </row>
    <row r="398" spans="4:6" ht="15.75" customHeight="1" x14ac:dyDescent="0.2">
      <c r="D398"/>
      <c r="E398" s="547"/>
      <c r="F398" s="1261"/>
    </row>
    <row r="399" spans="4:6" ht="15.75" customHeight="1" x14ac:dyDescent="0.2">
      <c r="D399"/>
      <c r="E399" s="547"/>
      <c r="F399" s="1261"/>
    </row>
    <row r="400" spans="4:6" ht="15.75" customHeight="1" x14ac:dyDescent="0.2">
      <c r="D400"/>
      <c r="E400" s="547"/>
      <c r="F400" s="1261"/>
    </row>
    <row r="401" spans="4:6" ht="15.75" customHeight="1" x14ac:dyDescent="0.2">
      <c r="D401"/>
      <c r="E401" s="547"/>
      <c r="F401" s="1261"/>
    </row>
    <row r="402" spans="4:6" ht="15.75" customHeight="1" x14ac:dyDescent="0.2">
      <c r="D402"/>
      <c r="E402" s="547"/>
      <c r="F402" s="1261"/>
    </row>
    <row r="403" spans="4:6" ht="15.75" customHeight="1" x14ac:dyDescent="0.2">
      <c r="D403"/>
      <c r="E403" s="547"/>
      <c r="F403" s="1261"/>
    </row>
    <row r="404" spans="4:6" ht="15.75" customHeight="1" x14ac:dyDescent="0.2">
      <c r="D404"/>
      <c r="E404" s="547"/>
      <c r="F404" s="1261"/>
    </row>
    <row r="405" spans="4:6" ht="15.75" customHeight="1" x14ac:dyDescent="0.2">
      <c r="D405"/>
      <c r="E405" s="547"/>
      <c r="F405" s="1261"/>
    </row>
    <row r="406" spans="4:6" ht="15.75" customHeight="1" x14ac:dyDescent="0.2">
      <c r="D406"/>
      <c r="E406" s="547"/>
      <c r="F406" s="1261"/>
    </row>
    <row r="407" spans="4:6" ht="15.75" customHeight="1" x14ac:dyDescent="0.2">
      <c r="D407"/>
      <c r="E407" s="547"/>
      <c r="F407" s="1261"/>
    </row>
    <row r="408" spans="4:6" ht="15.75" customHeight="1" x14ac:dyDescent="0.2">
      <c r="D408"/>
      <c r="E408" s="547"/>
      <c r="F408" s="1261"/>
    </row>
    <row r="409" spans="4:6" ht="15.75" customHeight="1" x14ac:dyDescent="0.2">
      <c r="D409"/>
      <c r="E409" s="547"/>
      <c r="F409" s="1261"/>
    </row>
    <row r="410" spans="4:6" ht="15.75" customHeight="1" x14ac:dyDescent="0.2">
      <c r="D410"/>
      <c r="E410" s="547"/>
      <c r="F410" s="1261"/>
    </row>
    <row r="411" spans="4:6" ht="15.75" customHeight="1" x14ac:dyDescent="0.2">
      <c r="D411"/>
      <c r="E411" s="547"/>
      <c r="F411" s="1261"/>
    </row>
    <row r="412" spans="4:6" ht="15.75" customHeight="1" x14ac:dyDescent="0.2">
      <c r="D412"/>
      <c r="E412" s="547"/>
      <c r="F412" s="1261"/>
    </row>
    <row r="413" spans="4:6" ht="15.75" customHeight="1" x14ac:dyDescent="0.2">
      <c r="D413"/>
      <c r="E413" s="547"/>
      <c r="F413" s="1261"/>
    </row>
    <row r="414" spans="4:6" ht="15.75" customHeight="1" x14ac:dyDescent="0.2">
      <c r="D414"/>
      <c r="E414" s="547"/>
      <c r="F414" s="1261"/>
    </row>
    <row r="415" spans="4:6" ht="15.75" customHeight="1" x14ac:dyDescent="0.2">
      <c r="D415"/>
      <c r="E415" s="547"/>
      <c r="F415" s="1261"/>
    </row>
    <row r="416" spans="4:6" ht="15.75" customHeight="1" x14ac:dyDescent="0.2">
      <c r="D416"/>
      <c r="E416" s="547"/>
      <c r="F416" s="1261"/>
    </row>
    <row r="417" spans="4:6" ht="15.75" customHeight="1" x14ac:dyDescent="0.2">
      <c r="D417"/>
      <c r="E417" s="547"/>
      <c r="F417" s="1261"/>
    </row>
    <row r="418" spans="4:6" ht="15.75" customHeight="1" x14ac:dyDescent="0.2">
      <c r="D418"/>
      <c r="E418" s="547"/>
      <c r="F418" s="1261"/>
    </row>
    <row r="419" spans="4:6" ht="15.75" customHeight="1" x14ac:dyDescent="0.2">
      <c r="D419"/>
      <c r="E419" s="547"/>
      <c r="F419" s="1261"/>
    </row>
    <row r="420" spans="4:6" ht="15.75" customHeight="1" x14ac:dyDescent="0.2">
      <c r="D420"/>
      <c r="E420" s="547"/>
      <c r="F420" s="1261"/>
    </row>
    <row r="421" spans="4:6" ht="15.75" customHeight="1" x14ac:dyDescent="0.2">
      <c r="D421"/>
      <c r="E421" s="547"/>
      <c r="F421" s="1261"/>
    </row>
    <row r="422" spans="4:6" ht="15.75" customHeight="1" x14ac:dyDescent="0.2">
      <c r="D422"/>
      <c r="E422" s="547"/>
      <c r="F422" s="1261"/>
    </row>
    <row r="423" spans="4:6" ht="15.75" customHeight="1" x14ac:dyDescent="0.2">
      <c r="D423"/>
      <c r="E423" s="547"/>
      <c r="F423" s="1261"/>
    </row>
    <row r="424" spans="4:6" ht="15.75" customHeight="1" x14ac:dyDescent="0.2">
      <c r="D424"/>
      <c r="E424" s="547"/>
      <c r="F424" s="1261"/>
    </row>
    <row r="425" spans="4:6" ht="15.75" customHeight="1" x14ac:dyDescent="0.2">
      <c r="D425"/>
      <c r="E425" s="547"/>
      <c r="F425" s="1261"/>
    </row>
    <row r="426" spans="4:6" ht="15.75" customHeight="1" x14ac:dyDescent="0.2">
      <c r="D426"/>
      <c r="E426" s="547"/>
      <c r="F426" s="1261"/>
    </row>
    <row r="427" spans="4:6" ht="15.75" customHeight="1" x14ac:dyDescent="0.2">
      <c r="D427"/>
      <c r="E427" s="547"/>
      <c r="F427" s="1261"/>
    </row>
    <row r="428" spans="4:6" ht="15.75" customHeight="1" x14ac:dyDescent="0.2">
      <c r="D428"/>
      <c r="E428" s="547"/>
      <c r="F428" s="1261"/>
    </row>
    <row r="429" spans="4:6" ht="15.75" customHeight="1" x14ac:dyDescent="0.2">
      <c r="D429"/>
      <c r="E429" s="547"/>
      <c r="F429" s="1261"/>
    </row>
    <row r="430" spans="4:6" ht="15.75" customHeight="1" x14ac:dyDescent="0.2">
      <c r="D430"/>
      <c r="E430" s="547"/>
      <c r="F430" s="1261"/>
    </row>
    <row r="431" spans="4:6" ht="15.75" customHeight="1" x14ac:dyDescent="0.2">
      <c r="D431"/>
      <c r="E431" s="547"/>
      <c r="F431" s="1261"/>
    </row>
    <row r="432" spans="4:6" ht="15.75" customHeight="1" x14ac:dyDescent="0.2">
      <c r="D432"/>
      <c r="E432" s="547"/>
      <c r="F432" s="1261"/>
    </row>
    <row r="433" spans="4:6" ht="15.75" customHeight="1" x14ac:dyDescent="0.2">
      <c r="D433"/>
      <c r="E433" s="547"/>
      <c r="F433" s="1261"/>
    </row>
    <row r="434" spans="4:6" ht="15.75" customHeight="1" x14ac:dyDescent="0.2">
      <c r="D434"/>
      <c r="E434" s="547"/>
      <c r="F434" s="1261"/>
    </row>
    <row r="435" spans="4:6" ht="15.75" customHeight="1" x14ac:dyDescent="0.2">
      <c r="D435"/>
      <c r="E435" s="547"/>
      <c r="F435" s="1261"/>
    </row>
    <row r="436" spans="4:6" ht="15.75" customHeight="1" x14ac:dyDescent="0.2">
      <c r="D436"/>
      <c r="E436" s="547"/>
      <c r="F436" s="1261"/>
    </row>
    <row r="437" spans="4:6" ht="15.75" customHeight="1" x14ac:dyDescent="0.2">
      <c r="D437"/>
      <c r="E437" s="547"/>
      <c r="F437" s="1261"/>
    </row>
    <row r="438" spans="4:6" ht="15.75" customHeight="1" x14ac:dyDescent="0.2">
      <c r="D438"/>
      <c r="E438" s="547"/>
      <c r="F438" s="1261"/>
    </row>
    <row r="439" spans="4:6" ht="15.75" customHeight="1" x14ac:dyDescent="0.2">
      <c r="D439"/>
      <c r="E439" s="547"/>
      <c r="F439" s="1261"/>
    </row>
    <row r="440" spans="4:6" ht="15.75" customHeight="1" x14ac:dyDescent="0.2">
      <c r="D440"/>
      <c r="E440" s="547"/>
      <c r="F440" s="1261"/>
    </row>
    <row r="441" spans="4:6" ht="15.75" customHeight="1" x14ac:dyDescent="0.2">
      <c r="D441"/>
      <c r="E441" s="547"/>
      <c r="F441" s="1261"/>
    </row>
    <row r="442" spans="4:6" ht="15.75" customHeight="1" x14ac:dyDescent="0.2">
      <c r="D442"/>
      <c r="E442" s="547"/>
      <c r="F442" s="1261"/>
    </row>
    <row r="443" spans="4:6" ht="15.75" customHeight="1" x14ac:dyDescent="0.2">
      <c r="D443"/>
      <c r="E443" s="547"/>
      <c r="F443" s="1261"/>
    </row>
    <row r="444" spans="4:6" ht="15.75" customHeight="1" x14ac:dyDescent="0.2">
      <c r="D444"/>
      <c r="E444" s="547"/>
      <c r="F444" s="1261"/>
    </row>
    <row r="445" spans="4:6" ht="15.75" customHeight="1" x14ac:dyDescent="0.2">
      <c r="D445"/>
      <c r="E445" s="547"/>
      <c r="F445" s="1261"/>
    </row>
    <row r="446" spans="4:6" ht="15.75" customHeight="1" x14ac:dyDescent="0.2">
      <c r="D446"/>
      <c r="E446" s="547"/>
      <c r="F446" s="1261"/>
    </row>
    <row r="447" spans="4:6" ht="15.75" customHeight="1" x14ac:dyDescent="0.2">
      <c r="D447"/>
      <c r="E447" s="547"/>
      <c r="F447" s="1261"/>
    </row>
    <row r="448" spans="4:6" ht="15.75" customHeight="1" x14ac:dyDescent="0.2">
      <c r="D448"/>
      <c r="E448" s="547"/>
      <c r="F448" s="1261"/>
    </row>
    <row r="449" spans="4:6" ht="15.75" customHeight="1" x14ac:dyDescent="0.2">
      <c r="D449"/>
      <c r="E449" s="547"/>
      <c r="F449" s="1261"/>
    </row>
    <row r="450" spans="4:6" ht="15.75" customHeight="1" x14ac:dyDescent="0.2">
      <c r="D450"/>
      <c r="E450" s="547"/>
      <c r="F450" s="1261"/>
    </row>
    <row r="451" spans="4:6" ht="15.75" customHeight="1" x14ac:dyDescent="0.2">
      <c r="D451"/>
      <c r="E451" s="547"/>
      <c r="F451" s="1261"/>
    </row>
    <row r="452" spans="4:6" ht="15.75" customHeight="1" x14ac:dyDescent="0.2">
      <c r="D452"/>
      <c r="E452" s="547"/>
      <c r="F452" s="1261"/>
    </row>
    <row r="453" spans="4:6" ht="15.75" customHeight="1" x14ac:dyDescent="0.2">
      <c r="D453"/>
      <c r="E453" s="547"/>
      <c r="F453" s="1261"/>
    </row>
    <row r="454" spans="4:6" ht="15.75" customHeight="1" x14ac:dyDescent="0.2">
      <c r="D454"/>
      <c r="E454" s="547"/>
      <c r="F454" s="1261"/>
    </row>
    <row r="455" spans="4:6" ht="15.75" customHeight="1" x14ac:dyDescent="0.2">
      <c r="D455"/>
      <c r="E455" s="547"/>
      <c r="F455" s="1261"/>
    </row>
    <row r="456" spans="4:6" ht="15.75" customHeight="1" x14ac:dyDescent="0.2">
      <c r="D456"/>
      <c r="E456" s="547"/>
      <c r="F456" s="1261"/>
    </row>
    <row r="457" spans="4:6" ht="15.75" customHeight="1" x14ac:dyDescent="0.2">
      <c r="D457"/>
      <c r="E457" s="547"/>
      <c r="F457" s="1261"/>
    </row>
    <row r="458" spans="4:6" ht="15.75" customHeight="1" x14ac:dyDescent="0.2">
      <c r="D458"/>
      <c r="E458" s="547"/>
      <c r="F458" s="1261"/>
    </row>
    <row r="459" spans="4:6" ht="15.75" customHeight="1" x14ac:dyDescent="0.2">
      <c r="D459"/>
      <c r="E459" s="547"/>
      <c r="F459" s="1261"/>
    </row>
    <row r="460" spans="4:6" ht="15.75" customHeight="1" x14ac:dyDescent="0.2">
      <c r="D460"/>
      <c r="E460" s="547"/>
      <c r="F460" s="1261"/>
    </row>
    <row r="461" spans="4:6" ht="15.75" customHeight="1" x14ac:dyDescent="0.2">
      <c r="D461"/>
      <c r="E461" s="547"/>
      <c r="F461" s="1261"/>
    </row>
    <row r="462" spans="4:6" ht="15.75" customHeight="1" x14ac:dyDescent="0.2">
      <c r="D462"/>
      <c r="E462" s="547"/>
      <c r="F462" s="1261"/>
    </row>
    <row r="463" spans="4:6" ht="15.75" customHeight="1" x14ac:dyDescent="0.2">
      <c r="D463"/>
      <c r="E463" s="547"/>
      <c r="F463" s="1261"/>
    </row>
    <row r="464" spans="4:6" ht="15.75" customHeight="1" x14ac:dyDescent="0.2">
      <c r="D464"/>
      <c r="E464" s="547"/>
      <c r="F464" s="1261"/>
    </row>
    <row r="465" spans="4:6" ht="15.75" customHeight="1" x14ac:dyDescent="0.2">
      <c r="D465"/>
      <c r="E465" s="547"/>
      <c r="F465" s="1261"/>
    </row>
    <row r="466" spans="4:6" ht="15.75" customHeight="1" x14ac:dyDescent="0.2">
      <c r="D466"/>
      <c r="E466" s="547"/>
      <c r="F466" s="1261"/>
    </row>
    <row r="467" spans="4:6" ht="15.75" customHeight="1" x14ac:dyDescent="0.2">
      <c r="D467"/>
      <c r="E467" s="547"/>
      <c r="F467" s="1261"/>
    </row>
    <row r="468" spans="4:6" ht="15.75" customHeight="1" x14ac:dyDescent="0.2">
      <c r="D468"/>
      <c r="E468" s="547"/>
      <c r="F468" s="1261"/>
    </row>
    <row r="469" spans="4:6" ht="15.75" customHeight="1" x14ac:dyDescent="0.2">
      <c r="D469"/>
      <c r="E469" s="547"/>
      <c r="F469" s="1261"/>
    </row>
    <row r="470" spans="4:6" ht="15.75" customHeight="1" x14ac:dyDescent="0.2">
      <c r="D470"/>
      <c r="E470" s="547"/>
      <c r="F470" s="1261"/>
    </row>
    <row r="471" spans="4:6" ht="15.75" customHeight="1" x14ac:dyDescent="0.2">
      <c r="D471"/>
      <c r="E471" s="547"/>
      <c r="F471" s="1261"/>
    </row>
    <row r="472" spans="4:6" ht="15.75" customHeight="1" x14ac:dyDescent="0.2">
      <c r="D472"/>
      <c r="E472" s="547"/>
      <c r="F472" s="1261"/>
    </row>
    <row r="473" spans="4:6" ht="15.75" customHeight="1" x14ac:dyDescent="0.2">
      <c r="D473"/>
      <c r="E473" s="547"/>
      <c r="F473" s="1261"/>
    </row>
    <row r="474" spans="4:6" ht="15.75" customHeight="1" x14ac:dyDescent="0.2">
      <c r="D474"/>
      <c r="E474" s="547"/>
      <c r="F474" s="1261"/>
    </row>
    <row r="475" spans="4:6" ht="15.75" customHeight="1" x14ac:dyDescent="0.2">
      <c r="D475"/>
      <c r="E475" s="547"/>
      <c r="F475" s="1261"/>
    </row>
    <row r="476" spans="4:6" ht="15.75" customHeight="1" x14ac:dyDescent="0.2">
      <c r="D476"/>
      <c r="E476" s="547"/>
      <c r="F476" s="1261"/>
    </row>
    <row r="477" spans="4:6" ht="15.75" customHeight="1" x14ac:dyDescent="0.2">
      <c r="D477"/>
      <c r="E477" s="547"/>
      <c r="F477" s="1261"/>
    </row>
    <row r="478" spans="4:6" ht="15.75" customHeight="1" x14ac:dyDescent="0.2">
      <c r="D478"/>
      <c r="E478" s="547"/>
      <c r="F478" s="1261"/>
    </row>
    <row r="479" spans="4:6" ht="15.75" customHeight="1" x14ac:dyDescent="0.2">
      <c r="D479"/>
      <c r="E479" s="547"/>
      <c r="F479" s="1261"/>
    </row>
    <row r="480" spans="4:6" ht="15.75" customHeight="1" x14ac:dyDescent="0.2">
      <c r="D480"/>
      <c r="E480" s="547"/>
      <c r="F480" s="1261"/>
    </row>
    <row r="481" spans="4:6" ht="15.75" customHeight="1" x14ac:dyDescent="0.2">
      <c r="D481"/>
      <c r="E481" s="547"/>
      <c r="F481" s="1261"/>
    </row>
    <row r="482" spans="4:6" ht="15.75" customHeight="1" x14ac:dyDescent="0.2">
      <c r="D482"/>
      <c r="E482" s="547"/>
      <c r="F482" s="1261"/>
    </row>
    <row r="483" spans="4:6" ht="15.75" customHeight="1" x14ac:dyDescent="0.2">
      <c r="D483"/>
      <c r="E483" s="547"/>
      <c r="F483" s="1261"/>
    </row>
    <row r="484" spans="4:6" ht="15.75" customHeight="1" x14ac:dyDescent="0.2">
      <c r="D484"/>
      <c r="E484" s="547"/>
      <c r="F484" s="1261"/>
    </row>
    <row r="485" spans="4:6" ht="15.75" customHeight="1" x14ac:dyDescent="0.2">
      <c r="D485"/>
      <c r="E485" s="547"/>
      <c r="F485" s="1261"/>
    </row>
    <row r="486" spans="4:6" ht="15.75" customHeight="1" x14ac:dyDescent="0.2">
      <c r="D486"/>
      <c r="E486" s="547"/>
      <c r="F486" s="1261"/>
    </row>
    <row r="487" spans="4:6" ht="15.75" customHeight="1" x14ac:dyDescent="0.2">
      <c r="D487"/>
      <c r="E487" s="547"/>
      <c r="F487" s="1261"/>
    </row>
    <row r="488" spans="4:6" ht="15.75" customHeight="1" x14ac:dyDescent="0.2">
      <c r="D488"/>
      <c r="E488" s="547"/>
      <c r="F488" s="1261"/>
    </row>
    <row r="489" spans="4:6" ht="15.75" customHeight="1" x14ac:dyDescent="0.2">
      <c r="D489"/>
      <c r="E489" s="547"/>
      <c r="F489" s="1261"/>
    </row>
    <row r="490" spans="4:6" ht="15.75" customHeight="1" x14ac:dyDescent="0.2">
      <c r="D490"/>
      <c r="E490" s="547"/>
      <c r="F490" s="1261"/>
    </row>
    <row r="491" spans="4:6" ht="15.75" customHeight="1" x14ac:dyDescent="0.2">
      <c r="D491"/>
      <c r="E491" s="547"/>
      <c r="F491" s="1261"/>
    </row>
    <row r="492" spans="4:6" ht="15.75" customHeight="1" x14ac:dyDescent="0.2">
      <c r="D492"/>
      <c r="E492" s="547"/>
      <c r="F492" s="1261"/>
    </row>
    <row r="493" spans="4:6" ht="15.75" customHeight="1" x14ac:dyDescent="0.2">
      <c r="D493"/>
      <c r="E493" s="547"/>
      <c r="F493" s="1261"/>
    </row>
    <row r="494" spans="4:6" ht="15.75" customHeight="1" x14ac:dyDescent="0.2">
      <c r="D494"/>
      <c r="E494" s="547"/>
      <c r="F494" s="1261"/>
    </row>
    <row r="495" spans="4:6" ht="15.75" customHeight="1" x14ac:dyDescent="0.2">
      <c r="D495"/>
      <c r="E495" s="547"/>
      <c r="F495" s="1261"/>
    </row>
    <row r="496" spans="4:6" ht="15.75" customHeight="1" x14ac:dyDescent="0.2">
      <c r="D496"/>
      <c r="E496" s="547"/>
      <c r="F496" s="1261"/>
    </row>
    <row r="497" spans="4:6" ht="15.75" customHeight="1" x14ac:dyDescent="0.2">
      <c r="D497"/>
      <c r="E497" s="547"/>
      <c r="F497" s="1261"/>
    </row>
    <row r="498" spans="4:6" ht="15.75" customHeight="1" x14ac:dyDescent="0.2">
      <c r="D498"/>
      <c r="E498" s="547"/>
      <c r="F498" s="1261"/>
    </row>
    <row r="499" spans="4:6" ht="15.75" customHeight="1" x14ac:dyDescent="0.2">
      <c r="D499"/>
      <c r="E499" s="547"/>
      <c r="F499" s="1261"/>
    </row>
    <row r="500" spans="4:6" ht="15.75" customHeight="1" x14ac:dyDescent="0.2">
      <c r="D500"/>
      <c r="E500" s="547"/>
      <c r="F500" s="1261"/>
    </row>
    <row r="501" spans="4:6" ht="15.75" customHeight="1" x14ac:dyDescent="0.2">
      <c r="D501"/>
      <c r="E501" s="547"/>
      <c r="F501" s="1261"/>
    </row>
    <row r="502" spans="4:6" ht="15.75" customHeight="1" x14ac:dyDescent="0.2">
      <c r="D502"/>
      <c r="E502" s="547"/>
      <c r="F502" s="1261"/>
    </row>
    <row r="503" spans="4:6" ht="15.75" customHeight="1" x14ac:dyDescent="0.2">
      <c r="D503"/>
      <c r="E503" s="547"/>
      <c r="F503" s="1261"/>
    </row>
    <row r="504" spans="4:6" ht="15.75" customHeight="1" x14ac:dyDescent="0.2">
      <c r="D504"/>
      <c r="E504" s="547"/>
      <c r="F504" s="1261"/>
    </row>
    <row r="505" spans="4:6" ht="15.75" customHeight="1" x14ac:dyDescent="0.2">
      <c r="D505"/>
      <c r="E505" s="547"/>
      <c r="F505" s="1261"/>
    </row>
    <row r="506" spans="4:6" ht="15.75" customHeight="1" x14ac:dyDescent="0.2">
      <c r="D506"/>
      <c r="E506" s="547"/>
      <c r="F506" s="1261"/>
    </row>
    <row r="507" spans="4:6" ht="15.75" customHeight="1" x14ac:dyDescent="0.2">
      <c r="D507"/>
      <c r="E507" s="547"/>
      <c r="F507" s="1261"/>
    </row>
    <row r="508" spans="4:6" ht="15.75" customHeight="1" x14ac:dyDescent="0.2">
      <c r="D508"/>
      <c r="E508" s="547"/>
      <c r="F508" s="1261"/>
    </row>
    <row r="509" spans="4:6" ht="15.75" customHeight="1" x14ac:dyDescent="0.2">
      <c r="D509"/>
      <c r="E509" s="547"/>
      <c r="F509" s="1261"/>
    </row>
    <row r="510" spans="4:6" ht="15.75" customHeight="1" x14ac:dyDescent="0.2">
      <c r="D510"/>
      <c r="E510" s="547"/>
      <c r="F510" s="1261"/>
    </row>
    <row r="511" spans="4:6" ht="15.75" customHeight="1" x14ac:dyDescent="0.2">
      <c r="D511"/>
      <c r="E511" s="547"/>
      <c r="F511" s="1261"/>
    </row>
    <row r="512" spans="4:6" ht="15.75" customHeight="1" x14ac:dyDescent="0.2">
      <c r="D512"/>
      <c r="E512" s="547"/>
      <c r="F512" s="1261"/>
    </row>
    <row r="513" spans="4:6" ht="15.75" customHeight="1" x14ac:dyDescent="0.2">
      <c r="D513"/>
      <c r="E513" s="547"/>
      <c r="F513" s="1261"/>
    </row>
    <row r="514" spans="4:6" ht="15.75" customHeight="1" x14ac:dyDescent="0.2">
      <c r="D514"/>
      <c r="E514" s="547"/>
      <c r="F514" s="1261"/>
    </row>
    <row r="515" spans="4:6" ht="15.75" customHeight="1" x14ac:dyDescent="0.2">
      <c r="D515"/>
      <c r="E515" s="547"/>
      <c r="F515" s="1261"/>
    </row>
    <row r="516" spans="4:6" ht="15.75" customHeight="1" x14ac:dyDescent="0.2">
      <c r="D516"/>
      <c r="E516" s="547"/>
      <c r="F516" s="1261"/>
    </row>
    <row r="517" spans="4:6" ht="15.75" customHeight="1" x14ac:dyDescent="0.2">
      <c r="D517"/>
      <c r="E517" s="547"/>
      <c r="F517" s="1261"/>
    </row>
    <row r="518" spans="4:6" ht="15.75" customHeight="1" x14ac:dyDescent="0.2">
      <c r="D518"/>
      <c r="E518" s="547"/>
      <c r="F518" s="1261"/>
    </row>
    <row r="519" spans="4:6" ht="15.75" customHeight="1" x14ac:dyDescent="0.2">
      <c r="D519"/>
      <c r="E519" s="547"/>
      <c r="F519" s="1261"/>
    </row>
    <row r="520" spans="4:6" ht="15.75" customHeight="1" x14ac:dyDescent="0.2">
      <c r="D520"/>
      <c r="E520" s="547"/>
      <c r="F520" s="1261"/>
    </row>
    <row r="521" spans="4:6" ht="15.75" customHeight="1" x14ac:dyDescent="0.2">
      <c r="D521"/>
      <c r="E521" s="547"/>
      <c r="F521" s="1261"/>
    </row>
    <row r="522" spans="4:6" ht="15.75" customHeight="1" x14ac:dyDescent="0.2">
      <c r="D522"/>
      <c r="E522" s="547"/>
      <c r="F522" s="1261"/>
    </row>
    <row r="523" spans="4:6" ht="15.75" customHeight="1" x14ac:dyDescent="0.2">
      <c r="D523"/>
      <c r="E523" s="547"/>
      <c r="F523" s="1261"/>
    </row>
    <row r="524" spans="4:6" ht="15.75" customHeight="1" x14ac:dyDescent="0.2">
      <c r="D524"/>
      <c r="E524" s="547"/>
      <c r="F524" s="1261"/>
    </row>
    <row r="525" spans="4:6" ht="15.75" customHeight="1" x14ac:dyDescent="0.2">
      <c r="D525"/>
      <c r="E525" s="547"/>
      <c r="F525" s="1261"/>
    </row>
    <row r="526" spans="4:6" ht="15.75" customHeight="1" x14ac:dyDescent="0.2">
      <c r="D526"/>
      <c r="E526" s="547"/>
      <c r="F526" s="1261"/>
    </row>
    <row r="527" spans="4:6" ht="15.75" customHeight="1" x14ac:dyDescent="0.2">
      <c r="D527"/>
      <c r="E527" s="547"/>
      <c r="F527" s="1261"/>
    </row>
    <row r="528" spans="4:6" ht="15.75" customHeight="1" x14ac:dyDescent="0.2">
      <c r="D528"/>
      <c r="E528" s="547"/>
      <c r="F528" s="1261"/>
    </row>
    <row r="529" spans="4:6" ht="15.75" customHeight="1" x14ac:dyDescent="0.2">
      <c r="D529"/>
      <c r="E529" s="547"/>
      <c r="F529" s="1261"/>
    </row>
    <row r="530" spans="4:6" ht="15.75" customHeight="1" x14ac:dyDescent="0.2">
      <c r="D530"/>
      <c r="E530" s="547"/>
      <c r="F530" s="1261"/>
    </row>
    <row r="531" spans="4:6" ht="15.75" customHeight="1" x14ac:dyDescent="0.2">
      <c r="D531"/>
      <c r="E531" s="547"/>
      <c r="F531" s="1261"/>
    </row>
    <row r="532" spans="4:6" ht="15.75" customHeight="1" x14ac:dyDescent="0.2">
      <c r="D532"/>
      <c r="E532" s="547"/>
      <c r="F532" s="1261"/>
    </row>
    <row r="533" spans="4:6" ht="15.75" customHeight="1" x14ac:dyDescent="0.2">
      <c r="D533"/>
      <c r="E533" s="547"/>
      <c r="F533" s="1261"/>
    </row>
    <row r="534" spans="4:6" ht="15.75" customHeight="1" x14ac:dyDescent="0.2">
      <c r="D534"/>
      <c r="E534" s="547"/>
      <c r="F534" s="1261"/>
    </row>
    <row r="535" spans="4:6" ht="15.75" customHeight="1" x14ac:dyDescent="0.2">
      <c r="D535"/>
      <c r="E535" s="547"/>
      <c r="F535" s="1261"/>
    </row>
    <row r="536" spans="4:6" ht="15.75" customHeight="1" x14ac:dyDescent="0.2">
      <c r="D536"/>
      <c r="E536" s="547"/>
      <c r="F536" s="1261"/>
    </row>
    <row r="537" spans="4:6" ht="15.75" customHeight="1" x14ac:dyDescent="0.2">
      <c r="D537"/>
      <c r="E537" s="547"/>
      <c r="F537" s="1261"/>
    </row>
    <row r="538" spans="4:6" ht="15.75" customHeight="1" x14ac:dyDescent="0.2">
      <c r="D538"/>
      <c r="E538" s="547"/>
      <c r="F538" s="1261"/>
    </row>
    <row r="539" spans="4:6" ht="15.75" customHeight="1" x14ac:dyDescent="0.2">
      <c r="D539"/>
      <c r="E539" s="547"/>
      <c r="F539" s="1261"/>
    </row>
    <row r="540" spans="4:6" ht="15.75" customHeight="1" x14ac:dyDescent="0.2">
      <c r="D540"/>
      <c r="E540" s="547"/>
      <c r="F540" s="1261"/>
    </row>
    <row r="541" spans="4:6" ht="15.75" customHeight="1" x14ac:dyDescent="0.2">
      <c r="D541"/>
      <c r="E541" s="547"/>
      <c r="F541" s="1261"/>
    </row>
    <row r="542" spans="4:6" ht="15.75" customHeight="1" x14ac:dyDescent="0.2">
      <c r="D542"/>
      <c r="E542" s="547"/>
      <c r="F542" s="1261"/>
    </row>
    <row r="543" spans="4:6" ht="15.75" customHeight="1" x14ac:dyDescent="0.2">
      <c r="D543"/>
      <c r="E543" s="547"/>
      <c r="F543" s="1261"/>
    </row>
    <row r="544" spans="4:6" ht="15.75" customHeight="1" x14ac:dyDescent="0.2">
      <c r="D544"/>
      <c r="E544" s="547"/>
      <c r="F544" s="1261"/>
    </row>
    <row r="545" spans="4:6" ht="15.75" customHeight="1" x14ac:dyDescent="0.2">
      <c r="D545"/>
      <c r="E545" s="547"/>
      <c r="F545" s="1261"/>
    </row>
    <row r="546" spans="4:6" ht="15.75" customHeight="1" x14ac:dyDescent="0.2">
      <c r="D546"/>
      <c r="E546" s="547"/>
      <c r="F546" s="1261"/>
    </row>
    <row r="547" spans="4:6" ht="15.75" customHeight="1" x14ac:dyDescent="0.2">
      <c r="D547"/>
      <c r="E547" s="547"/>
      <c r="F547" s="1261"/>
    </row>
    <row r="548" spans="4:6" ht="15.75" customHeight="1" x14ac:dyDescent="0.2">
      <c r="D548"/>
      <c r="E548" s="547"/>
      <c r="F548" s="1261"/>
    </row>
    <row r="549" spans="4:6" ht="15.75" customHeight="1" x14ac:dyDescent="0.2">
      <c r="D549"/>
      <c r="E549" s="547"/>
      <c r="F549" s="1261"/>
    </row>
    <row r="550" spans="4:6" ht="15.75" customHeight="1" x14ac:dyDescent="0.2">
      <c r="D550"/>
      <c r="E550" s="547"/>
      <c r="F550" s="1261"/>
    </row>
    <row r="551" spans="4:6" ht="15.75" customHeight="1" x14ac:dyDescent="0.2">
      <c r="D551"/>
      <c r="E551" s="547"/>
      <c r="F551" s="1261"/>
    </row>
    <row r="552" spans="4:6" ht="15.75" customHeight="1" x14ac:dyDescent="0.2">
      <c r="D552"/>
      <c r="E552" s="547"/>
      <c r="F552" s="1261"/>
    </row>
    <row r="553" spans="4:6" ht="15.75" customHeight="1" x14ac:dyDescent="0.2">
      <c r="D553"/>
      <c r="E553" s="547"/>
      <c r="F553" s="1261"/>
    </row>
    <row r="554" spans="4:6" ht="15.75" customHeight="1" x14ac:dyDescent="0.2">
      <c r="D554"/>
      <c r="E554" s="547"/>
      <c r="F554" s="1261"/>
    </row>
    <row r="555" spans="4:6" ht="15.75" customHeight="1" x14ac:dyDescent="0.2">
      <c r="D555"/>
      <c r="E555" s="547"/>
      <c r="F555" s="1261"/>
    </row>
    <row r="556" spans="4:6" ht="15.75" customHeight="1" x14ac:dyDescent="0.2">
      <c r="D556"/>
      <c r="E556" s="547"/>
      <c r="F556" s="1261"/>
    </row>
    <row r="557" spans="4:6" ht="15.75" customHeight="1" x14ac:dyDescent="0.2">
      <c r="D557"/>
      <c r="E557" s="547"/>
      <c r="F557" s="1261"/>
    </row>
    <row r="558" spans="4:6" ht="15.75" customHeight="1" x14ac:dyDescent="0.2">
      <c r="D558"/>
      <c r="E558" s="547"/>
      <c r="F558" s="1261"/>
    </row>
    <row r="559" spans="4:6" ht="15.75" customHeight="1" x14ac:dyDescent="0.2">
      <c r="D559"/>
      <c r="E559" s="547"/>
      <c r="F559" s="1261"/>
    </row>
    <row r="560" spans="4:6" ht="15.75" customHeight="1" x14ac:dyDescent="0.2">
      <c r="D560"/>
      <c r="E560" s="547"/>
      <c r="F560" s="1261"/>
    </row>
    <row r="561" spans="4:6" ht="15.75" customHeight="1" x14ac:dyDescent="0.2">
      <c r="D561"/>
      <c r="E561" s="547"/>
      <c r="F561" s="1261"/>
    </row>
    <row r="562" spans="4:6" ht="15.75" customHeight="1" x14ac:dyDescent="0.2">
      <c r="D562"/>
      <c r="E562" s="547"/>
      <c r="F562" s="1261"/>
    </row>
    <row r="563" spans="4:6" ht="15.75" customHeight="1" x14ac:dyDescent="0.2">
      <c r="D563"/>
      <c r="E563" s="547"/>
      <c r="F563" s="1261"/>
    </row>
    <row r="564" spans="4:6" ht="15.75" customHeight="1" x14ac:dyDescent="0.2">
      <c r="D564"/>
      <c r="E564" s="547"/>
      <c r="F564" s="1261"/>
    </row>
    <row r="565" spans="4:6" ht="15.75" customHeight="1" x14ac:dyDescent="0.2">
      <c r="D565"/>
      <c r="E565" s="547"/>
      <c r="F565" s="1261"/>
    </row>
    <row r="566" spans="4:6" ht="15.75" customHeight="1" x14ac:dyDescent="0.2">
      <c r="D566"/>
      <c r="E566" s="547"/>
      <c r="F566" s="1261"/>
    </row>
    <row r="567" spans="4:6" ht="15.75" customHeight="1" x14ac:dyDescent="0.2">
      <c r="D567"/>
      <c r="E567" s="547"/>
      <c r="F567" s="1261"/>
    </row>
    <row r="568" spans="4:6" ht="15.75" customHeight="1" x14ac:dyDescent="0.2">
      <c r="D568"/>
      <c r="E568" s="547"/>
      <c r="F568" s="1261"/>
    </row>
    <row r="569" spans="4:6" ht="15.75" customHeight="1" x14ac:dyDescent="0.2">
      <c r="D569"/>
      <c r="E569" s="547"/>
      <c r="F569" s="1261"/>
    </row>
    <row r="570" spans="4:6" ht="15.75" customHeight="1" x14ac:dyDescent="0.2">
      <c r="D570"/>
      <c r="E570" s="547"/>
      <c r="F570" s="1261"/>
    </row>
    <row r="571" spans="4:6" ht="15.75" customHeight="1" x14ac:dyDescent="0.2">
      <c r="D571"/>
      <c r="E571" s="547"/>
      <c r="F571" s="1261"/>
    </row>
    <row r="572" spans="4:6" ht="15.75" customHeight="1" x14ac:dyDescent="0.2">
      <c r="D572"/>
      <c r="E572" s="547"/>
      <c r="F572" s="1261"/>
    </row>
    <row r="573" spans="4:6" ht="15.75" customHeight="1" x14ac:dyDescent="0.2">
      <c r="D573"/>
      <c r="E573" s="547"/>
      <c r="F573" s="1261"/>
    </row>
    <row r="574" spans="4:6" ht="15.75" customHeight="1" x14ac:dyDescent="0.2">
      <c r="D574"/>
      <c r="E574" s="547"/>
      <c r="F574" s="1261"/>
    </row>
    <row r="575" spans="4:6" ht="15.75" customHeight="1" x14ac:dyDescent="0.2">
      <c r="D575"/>
      <c r="E575" s="547"/>
      <c r="F575" s="1261"/>
    </row>
    <row r="576" spans="4:6" ht="15.75" customHeight="1" x14ac:dyDescent="0.2">
      <c r="D576"/>
      <c r="E576" s="547"/>
      <c r="F576" s="1261"/>
    </row>
    <row r="577" spans="4:6" ht="15.75" customHeight="1" x14ac:dyDescent="0.2">
      <c r="D577"/>
      <c r="E577" s="547"/>
      <c r="F577" s="1261"/>
    </row>
    <row r="578" spans="4:6" ht="15.75" customHeight="1" x14ac:dyDescent="0.2">
      <c r="D578"/>
      <c r="E578" s="547"/>
      <c r="F578" s="1261"/>
    </row>
    <row r="579" spans="4:6" ht="15.75" customHeight="1" x14ac:dyDescent="0.2">
      <c r="D579"/>
      <c r="E579" s="547"/>
      <c r="F579" s="1261"/>
    </row>
    <row r="580" spans="4:6" ht="15.75" customHeight="1" x14ac:dyDescent="0.2">
      <c r="D580"/>
      <c r="E580" s="547"/>
      <c r="F580" s="1261"/>
    </row>
    <row r="581" spans="4:6" ht="15.75" customHeight="1" x14ac:dyDescent="0.2">
      <c r="D581"/>
      <c r="E581" s="547"/>
      <c r="F581" s="1261"/>
    </row>
    <row r="582" spans="4:6" ht="15.75" customHeight="1" x14ac:dyDescent="0.2">
      <c r="D582"/>
      <c r="E582" s="547"/>
      <c r="F582" s="1261"/>
    </row>
    <row r="583" spans="4:6" ht="15.75" customHeight="1" x14ac:dyDescent="0.2">
      <c r="D583"/>
      <c r="E583" s="547"/>
      <c r="F583" s="1261"/>
    </row>
    <row r="584" spans="4:6" ht="15.75" customHeight="1" x14ac:dyDescent="0.2">
      <c r="D584"/>
      <c r="E584" s="547"/>
      <c r="F584" s="1261"/>
    </row>
    <row r="585" spans="4:6" ht="15.75" customHeight="1" x14ac:dyDescent="0.2">
      <c r="D585"/>
      <c r="E585" s="547"/>
      <c r="F585" s="1261"/>
    </row>
    <row r="586" spans="4:6" ht="15.75" customHeight="1" x14ac:dyDescent="0.2">
      <c r="D586"/>
      <c r="E586" s="547"/>
      <c r="F586" s="1261"/>
    </row>
    <row r="587" spans="4:6" ht="15.75" customHeight="1" x14ac:dyDescent="0.2">
      <c r="D587"/>
      <c r="E587" s="547"/>
      <c r="F587" s="1261"/>
    </row>
    <row r="588" spans="4:6" ht="15.75" customHeight="1" x14ac:dyDescent="0.2">
      <c r="D588"/>
      <c r="E588" s="547"/>
      <c r="F588" s="1261"/>
    </row>
    <row r="589" spans="4:6" ht="15.75" customHeight="1" x14ac:dyDescent="0.2">
      <c r="D589"/>
      <c r="E589" s="547"/>
      <c r="F589" s="1261"/>
    </row>
    <row r="590" spans="4:6" ht="15.75" customHeight="1" x14ac:dyDescent="0.2">
      <c r="D590"/>
      <c r="E590" s="547"/>
      <c r="F590" s="1261"/>
    </row>
    <row r="591" spans="4:6" ht="15.75" customHeight="1" x14ac:dyDescent="0.2">
      <c r="D591"/>
      <c r="E591" s="547"/>
      <c r="F591" s="1261"/>
    </row>
    <row r="592" spans="4:6" ht="15.75" customHeight="1" x14ac:dyDescent="0.2">
      <c r="D592"/>
      <c r="E592" s="547"/>
      <c r="F592" s="1261"/>
    </row>
    <row r="593" spans="4:6" ht="15.75" customHeight="1" x14ac:dyDescent="0.2">
      <c r="D593"/>
      <c r="E593" s="547"/>
      <c r="F593" s="1261"/>
    </row>
    <row r="594" spans="4:6" ht="15.75" customHeight="1" x14ac:dyDescent="0.2">
      <c r="D594"/>
      <c r="E594" s="547"/>
      <c r="F594" s="1261"/>
    </row>
    <row r="595" spans="4:6" ht="15.75" customHeight="1" x14ac:dyDescent="0.2">
      <c r="D595"/>
      <c r="E595" s="547"/>
      <c r="F595" s="1261"/>
    </row>
    <row r="596" spans="4:6" ht="15.75" customHeight="1" x14ac:dyDescent="0.2">
      <c r="D596"/>
      <c r="E596" s="547"/>
      <c r="F596" s="1261"/>
    </row>
    <row r="597" spans="4:6" ht="15.75" customHeight="1" x14ac:dyDescent="0.2">
      <c r="D597"/>
      <c r="E597" s="547"/>
      <c r="F597" s="1261"/>
    </row>
    <row r="598" spans="4:6" ht="15.75" customHeight="1" x14ac:dyDescent="0.2">
      <c r="D598"/>
      <c r="E598" s="547"/>
      <c r="F598" s="1261"/>
    </row>
    <row r="599" spans="4:6" ht="15.75" customHeight="1" x14ac:dyDescent="0.2">
      <c r="D599"/>
      <c r="E599" s="547"/>
      <c r="F599" s="1261"/>
    </row>
    <row r="600" spans="4:6" ht="15.75" customHeight="1" x14ac:dyDescent="0.2">
      <c r="D600"/>
      <c r="E600" s="547"/>
      <c r="F600" s="1261"/>
    </row>
    <row r="601" spans="4:6" ht="15.75" customHeight="1" x14ac:dyDescent="0.2">
      <c r="D601"/>
      <c r="E601" s="547"/>
      <c r="F601" s="1261"/>
    </row>
    <row r="602" spans="4:6" ht="15.75" customHeight="1" x14ac:dyDescent="0.2">
      <c r="D602"/>
      <c r="E602" s="547"/>
      <c r="F602" s="1261"/>
    </row>
    <row r="603" spans="4:6" ht="15.75" customHeight="1" x14ac:dyDescent="0.2">
      <c r="D603"/>
      <c r="E603" s="547"/>
      <c r="F603" s="1261"/>
    </row>
    <row r="604" spans="4:6" ht="15.75" customHeight="1" x14ac:dyDescent="0.2">
      <c r="D604"/>
      <c r="E604" s="547"/>
      <c r="F604" s="1261"/>
    </row>
    <row r="605" spans="4:6" ht="15.75" customHeight="1" x14ac:dyDescent="0.2">
      <c r="D605"/>
      <c r="E605" s="547"/>
      <c r="F605" s="1261"/>
    </row>
    <row r="606" spans="4:6" ht="15.75" customHeight="1" x14ac:dyDescent="0.2">
      <c r="D606"/>
      <c r="E606" s="547"/>
      <c r="F606" s="1261"/>
    </row>
    <row r="607" spans="4:6" ht="15.75" customHeight="1" x14ac:dyDescent="0.2">
      <c r="D607"/>
      <c r="E607" s="547"/>
      <c r="F607" s="1261"/>
    </row>
    <row r="608" spans="4:6" ht="15.75" customHeight="1" x14ac:dyDescent="0.2">
      <c r="D608"/>
      <c r="E608" s="547"/>
      <c r="F608" s="1261"/>
    </row>
    <row r="609" spans="4:6" ht="15.75" customHeight="1" x14ac:dyDescent="0.2">
      <c r="D609"/>
      <c r="E609" s="547"/>
      <c r="F609" s="1261"/>
    </row>
    <row r="610" spans="4:6" ht="15.75" customHeight="1" x14ac:dyDescent="0.2">
      <c r="D610"/>
      <c r="E610" s="547"/>
      <c r="F610" s="1261"/>
    </row>
    <row r="611" spans="4:6" ht="15.75" customHeight="1" x14ac:dyDescent="0.2">
      <c r="D611"/>
      <c r="E611" s="547"/>
      <c r="F611" s="1261"/>
    </row>
    <row r="612" spans="4:6" ht="15.75" customHeight="1" x14ac:dyDescent="0.2">
      <c r="D612"/>
      <c r="E612" s="547"/>
      <c r="F612" s="1261"/>
    </row>
    <row r="613" spans="4:6" ht="15.75" customHeight="1" x14ac:dyDescent="0.2">
      <c r="D613"/>
      <c r="E613" s="547"/>
      <c r="F613" s="1261"/>
    </row>
    <row r="614" spans="4:6" ht="15.75" customHeight="1" x14ac:dyDescent="0.2">
      <c r="D614"/>
      <c r="E614" s="547"/>
      <c r="F614" s="1261"/>
    </row>
    <row r="615" spans="4:6" ht="15.75" customHeight="1" x14ac:dyDescent="0.2">
      <c r="D615"/>
      <c r="E615" s="547"/>
      <c r="F615" s="1261"/>
    </row>
    <row r="616" spans="4:6" ht="15.75" customHeight="1" x14ac:dyDescent="0.2">
      <c r="D616"/>
      <c r="E616" s="547"/>
      <c r="F616" s="1261"/>
    </row>
    <row r="617" spans="4:6" ht="15.75" customHeight="1" x14ac:dyDescent="0.2">
      <c r="D617"/>
      <c r="E617" s="547"/>
      <c r="F617" s="1261"/>
    </row>
    <row r="618" spans="4:6" ht="15.75" customHeight="1" x14ac:dyDescent="0.2">
      <c r="D618"/>
      <c r="E618" s="547"/>
      <c r="F618" s="1261"/>
    </row>
    <row r="619" spans="4:6" ht="15.75" customHeight="1" x14ac:dyDescent="0.2">
      <c r="D619"/>
      <c r="E619" s="547"/>
      <c r="F619" s="1261"/>
    </row>
    <row r="620" spans="4:6" ht="15.75" customHeight="1" x14ac:dyDescent="0.2">
      <c r="D620"/>
      <c r="E620" s="547"/>
      <c r="F620" s="1261"/>
    </row>
    <row r="621" spans="4:6" ht="15.75" customHeight="1" x14ac:dyDescent="0.2">
      <c r="D621"/>
      <c r="E621" s="547"/>
      <c r="F621" s="1261"/>
    </row>
    <row r="622" spans="4:6" ht="15.75" customHeight="1" x14ac:dyDescent="0.2">
      <c r="D622"/>
      <c r="E622" s="547"/>
      <c r="F622" s="1261"/>
    </row>
    <row r="623" spans="4:6" ht="15.75" customHeight="1" x14ac:dyDescent="0.2">
      <c r="D623"/>
      <c r="E623" s="547"/>
      <c r="F623" s="1261"/>
    </row>
    <row r="624" spans="4:6" ht="15.75" customHeight="1" x14ac:dyDescent="0.2">
      <c r="D624"/>
      <c r="E624" s="547"/>
      <c r="F624" s="1261"/>
    </row>
    <row r="625" spans="4:6" ht="15.75" customHeight="1" x14ac:dyDescent="0.2">
      <c r="D625"/>
      <c r="E625" s="547"/>
      <c r="F625" s="1261"/>
    </row>
    <row r="626" spans="4:6" ht="15.75" customHeight="1" x14ac:dyDescent="0.2">
      <c r="D626"/>
      <c r="E626" s="547"/>
      <c r="F626" s="1261"/>
    </row>
    <row r="627" spans="4:6" ht="15.75" customHeight="1" x14ac:dyDescent="0.2">
      <c r="D627"/>
      <c r="E627" s="547"/>
      <c r="F627" s="1261"/>
    </row>
    <row r="628" spans="4:6" ht="15.75" customHeight="1" x14ac:dyDescent="0.2">
      <c r="D628"/>
      <c r="E628" s="547"/>
      <c r="F628" s="1261"/>
    </row>
    <row r="629" spans="4:6" ht="15.75" customHeight="1" x14ac:dyDescent="0.2">
      <c r="D629"/>
      <c r="E629" s="547"/>
      <c r="F629" s="1261"/>
    </row>
    <row r="630" spans="4:6" ht="15.75" customHeight="1" x14ac:dyDescent="0.2">
      <c r="D630"/>
      <c r="E630" s="547"/>
      <c r="F630" s="1261"/>
    </row>
    <row r="631" spans="4:6" ht="15.75" customHeight="1" x14ac:dyDescent="0.2">
      <c r="D631"/>
      <c r="E631" s="547"/>
      <c r="F631" s="1261"/>
    </row>
    <row r="632" spans="4:6" ht="15.75" customHeight="1" x14ac:dyDescent="0.2">
      <c r="D632"/>
      <c r="E632" s="547"/>
      <c r="F632" s="1261"/>
    </row>
    <row r="633" spans="4:6" ht="15.75" customHeight="1" x14ac:dyDescent="0.2">
      <c r="D633"/>
      <c r="E633" s="547"/>
      <c r="F633" s="1261"/>
    </row>
    <row r="634" spans="4:6" ht="15.75" customHeight="1" x14ac:dyDescent="0.2">
      <c r="D634"/>
      <c r="E634" s="547"/>
      <c r="F634" s="1261"/>
    </row>
    <row r="635" spans="4:6" ht="15.75" customHeight="1" x14ac:dyDescent="0.2">
      <c r="D635"/>
      <c r="E635" s="547"/>
      <c r="F635" s="1261"/>
    </row>
    <row r="636" spans="4:6" ht="15.75" customHeight="1" x14ac:dyDescent="0.2">
      <c r="D636"/>
      <c r="E636" s="547"/>
      <c r="F636" s="1261"/>
    </row>
    <row r="637" spans="4:6" ht="15.75" customHeight="1" x14ac:dyDescent="0.2">
      <c r="D637"/>
      <c r="E637" s="547"/>
      <c r="F637" s="1261"/>
    </row>
    <row r="638" spans="4:6" ht="15.75" customHeight="1" x14ac:dyDescent="0.2">
      <c r="D638"/>
      <c r="E638" s="547"/>
      <c r="F638" s="1261"/>
    </row>
    <row r="639" spans="4:6" ht="15.75" customHeight="1" x14ac:dyDescent="0.2">
      <c r="D639"/>
      <c r="E639" s="547"/>
      <c r="F639" s="1261"/>
    </row>
    <row r="640" spans="4:6" ht="15.75" customHeight="1" x14ac:dyDescent="0.2">
      <c r="D640"/>
      <c r="E640" s="547"/>
      <c r="F640" s="1261"/>
    </row>
    <row r="641" spans="4:6" ht="15.75" customHeight="1" x14ac:dyDescent="0.2">
      <c r="D641"/>
      <c r="E641" s="547"/>
      <c r="F641" s="1261"/>
    </row>
    <row r="642" spans="4:6" ht="15.75" customHeight="1" x14ac:dyDescent="0.2">
      <c r="D642"/>
      <c r="E642" s="547"/>
      <c r="F642" s="1261"/>
    </row>
    <row r="643" spans="4:6" ht="15.75" customHeight="1" x14ac:dyDescent="0.2">
      <c r="D643"/>
      <c r="E643" s="547"/>
      <c r="F643" s="1261"/>
    </row>
    <row r="644" spans="4:6" ht="15.75" customHeight="1" x14ac:dyDescent="0.2">
      <c r="D644"/>
      <c r="E644" s="547"/>
      <c r="F644" s="1261"/>
    </row>
    <row r="645" spans="4:6" ht="15.75" customHeight="1" x14ac:dyDescent="0.2">
      <c r="D645"/>
      <c r="E645" s="547"/>
      <c r="F645" s="1261"/>
    </row>
    <row r="646" spans="4:6" ht="15.75" customHeight="1" x14ac:dyDescent="0.2">
      <c r="D646"/>
      <c r="E646" s="547"/>
      <c r="F646" s="1261"/>
    </row>
    <row r="647" spans="4:6" ht="15.75" customHeight="1" x14ac:dyDescent="0.2">
      <c r="D647"/>
      <c r="E647" s="547"/>
      <c r="F647" s="1261"/>
    </row>
    <row r="648" spans="4:6" ht="15.75" customHeight="1" x14ac:dyDescent="0.2">
      <c r="D648"/>
      <c r="E648" s="547"/>
      <c r="F648" s="1261"/>
    </row>
    <row r="649" spans="4:6" ht="15.75" customHeight="1" x14ac:dyDescent="0.2">
      <c r="D649"/>
      <c r="E649" s="547"/>
      <c r="F649" s="1261"/>
    </row>
    <row r="650" spans="4:6" ht="15.75" customHeight="1" x14ac:dyDescent="0.2">
      <c r="D650"/>
      <c r="E650" s="547"/>
      <c r="F650" s="1261"/>
    </row>
    <row r="651" spans="4:6" ht="15.75" customHeight="1" x14ac:dyDescent="0.2">
      <c r="D651"/>
      <c r="E651" s="547"/>
      <c r="F651" s="1261"/>
    </row>
    <row r="652" spans="4:6" ht="15.75" customHeight="1" x14ac:dyDescent="0.2">
      <c r="D652"/>
      <c r="E652" s="547"/>
      <c r="F652" s="1261"/>
    </row>
    <row r="653" spans="4:6" ht="15.75" customHeight="1" x14ac:dyDescent="0.2">
      <c r="D653"/>
      <c r="E653" s="547"/>
      <c r="F653" s="1261"/>
    </row>
    <row r="654" spans="4:6" ht="15.75" customHeight="1" x14ac:dyDescent="0.2">
      <c r="D654"/>
      <c r="E654" s="547"/>
      <c r="F654" s="1261"/>
    </row>
    <row r="655" spans="4:6" ht="15.75" customHeight="1" x14ac:dyDescent="0.2">
      <c r="D655"/>
      <c r="E655" s="547"/>
      <c r="F655" s="1261"/>
    </row>
    <row r="656" spans="4:6" ht="15.75" customHeight="1" x14ac:dyDescent="0.2">
      <c r="D656"/>
      <c r="E656" s="547"/>
      <c r="F656" s="1261"/>
    </row>
    <row r="657" spans="4:6" ht="15.75" customHeight="1" x14ac:dyDescent="0.2">
      <c r="D657"/>
      <c r="E657" s="547"/>
      <c r="F657" s="1261"/>
    </row>
    <row r="658" spans="4:6" ht="15.75" customHeight="1" x14ac:dyDescent="0.2">
      <c r="D658"/>
      <c r="E658" s="547"/>
      <c r="F658" s="1261"/>
    </row>
    <row r="659" spans="4:6" ht="15.75" customHeight="1" x14ac:dyDescent="0.2">
      <c r="D659"/>
      <c r="E659" s="547"/>
      <c r="F659" s="1261"/>
    </row>
    <row r="660" spans="4:6" ht="15.75" customHeight="1" x14ac:dyDescent="0.2">
      <c r="D660"/>
      <c r="E660" s="547"/>
      <c r="F660" s="1261"/>
    </row>
    <row r="661" spans="4:6" ht="15.75" customHeight="1" x14ac:dyDescent="0.2">
      <c r="D661"/>
      <c r="E661" s="547"/>
      <c r="F661" s="1261"/>
    </row>
    <row r="662" spans="4:6" ht="15.75" customHeight="1" x14ac:dyDescent="0.2">
      <c r="D662"/>
      <c r="E662" s="547"/>
      <c r="F662" s="1261"/>
    </row>
    <row r="663" spans="4:6" ht="15.75" customHeight="1" x14ac:dyDescent="0.2">
      <c r="D663"/>
      <c r="E663" s="547"/>
      <c r="F663" s="1261"/>
    </row>
    <row r="664" spans="4:6" ht="15.75" customHeight="1" x14ac:dyDescent="0.2">
      <c r="D664"/>
      <c r="E664" s="547"/>
      <c r="F664" s="1261"/>
    </row>
    <row r="665" spans="4:6" ht="15.75" customHeight="1" x14ac:dyDescent="0.2">
      <c r="D665"/>
      <c r="E665" s="547"/>
      <c r="F665" s="1261"/>
    </row>
    <row r="666" spans="4:6" ht="15.75" customHeight="1" x14ac:dyDescent="0.2">
      <c r="D666"/>
      <c r="E666" s="547"/>
      <c r="F666" s="1261"/>
    </row>
    <row r="667" spans="4:6" ht="15.75" customHeight="1" x14ac:dyDescent="0.2">
      <c r="D667"/>
      <c r="E667" s="547"/>
      <c r="F667" s="1261"/>
    </row>
    <row r="668" spans="4:6" ht="15.75" customHeight="1" x14ac:dyDescent="0.2">
      <c r="D668"/>
      <c r="E668" s="547"/>
      <c r="F668" s="1261"/>
    </row>
    <row r="669" spans="4:6" ht="15.75" customHeight="1" x14ac:dyDescent="0.2">
      <c r="D669"/>
      <c r="E669" s="547"/>
      <c r="F669" s="1261"/>
    </row>
    <row r="670" spans="4:6" ht="15.75" customHeight="1" x14ac:dyDescent="0.2">
      <c r="D670"/>
      <c r="E670" s="547"/>
      <c r="F670" s="1261"/>
    </row>
    <row r="671" spans="4:6" ht="15.75" customHeight="1" x14ac:dyDescent="0.2">
      <c r="D671"/>
      <c r="E671" s="547"/>
      <c r="F671" s="1261"/>
    </row>
    <row r="672" spans="4:6" ht="15.75" customHeight="1" x14ac:dyDescent="0.2">
      <c r="D672"/>
      <c r="E672" s="547"/>
      <c r="F672" s="1261"/>
    </row>
    <row r="673" spans="4:6" ht="15.75" customHeight="1" x14ac:dyDescent="0.2">
      <c r="D673"/>
      <c r="E673" s="547"/>
      <c r="F673" s="1261"/>
    </row>
    <row r="674" spans="4:6" ht="15.75" customHeight="1" x14ac:dyDescent="0.2">
      <c r="D674"/>
      <c r="E674" s="547"/>
      <c r="F674" s="1261"/>
    </row>
    <row r="675" spans="4:6" ht="15.75" customHeight="1" x14ac:dyDescent="0.2">
      <c r="D675"/>
      <c r="E675" s="547"/>
      <c r="F675" s="1261"/>
    </row>
    <row r="676" spans="4:6" ht="15.75" customHeight="1" x14ac:dyDescent="0.2">
      <c r="D676"/>
      <c r="E676" s="547"/>
      <c r="F676" s="1261"/>
    </row>
    <row r="677" spans="4:6" ht="15.75" customHeight="1" x14ac:dyDescent="0.2">
      <c r="D677"/>
      <c r="E677" s="547"/>
      <c r="F677" s="1261"/>
    </row>
    <row r="678" spans="4:6" ht="15.75" customHeight="1" x14ac:dyDescent="0.2">
      <c r="D678"/>
      <c r="E678" s="547"/>
      <c r="F678" s="1261"/>
    </row>
    <row r="679" spans="4:6" ht="15.75" customHeight="1" x14ac:dyDescent="0.2">
      <c r="D679"/>
      <c r="E679" s="547"/>
      <c r="F679" s="1261"/>
    </row>
    <row r="680" spans="4:6" ht="15.75" customHeight="1" x14ac:dyDescent="0.2">
      <c r="D680"/>
      <c r="E680" s="547"/>
      <c r="F680" s="1261"/>
    </row>
    <row r="681" spans="4:6" ht="15.75" customHeight="1" x14ac:dyDescent="0.2">
      <c r="D681"/>
      <c r="E681" s="547"/>
      <c r="F681" s="1261"/>
    </row>
    <row r="682" spans="4:6" ht="15.75" customHeight="1" x14ac:dyDescent="0.2">
      <c r="D682"/>
      <c r="E682" s="547"/>
      <c r="F682" s="1261"/>
    </row>
    <row r="683" spans="4:6" ht="15.75" customHeight="1" x14ac:dyDescent="0.2">
      <c r="D683"/>
      <c r="E683" s="547"/>
      <c r="F683" s="1261"/>
    </row>
    <row r="684" spans="4:6" ht="15.75" customHeight="1" x14ac:dyDescent="0.2">
      <c r="D684"/>
      <c r="E684" s="547"/>
      <c r="F684" s="1261"/>
    </row>
    <row r="685" spans="4:6" ht="15.75" customHeight="1" x14ac:dyDescent="0.2">
      <c r="D685"/>
      <c r="E685" s="547"/>
      <c r="F685" s="1261"/>
    </row>
    <row r="686" spans="4:6" ht="15.75" customHeight="1" x14ac:dyDescent="0.2">
      <c r="D686"/>
      <c r="E686" s="547"/>
      <c r="F686" s="1261"/>
    </row>
    <row r="687" spans="4:6" ht="15.75" customHeight="1" x14ac:dyDescent="0.2">
      <c r="D687"/>
      <c r="E687" s="547"/>
      <c r="F687" s="1261"/>
    </row>
    <row r="688" spans="4:6" ht="15.75" customHeight="1" x14ac:dyDescent="0.2">
      <c r="D688"/>
      <c r="E688" s="547"/>
      <c r="F688" s="1261"/>
    </row>
    <row r="689" spans="4:6" ht="15.75" customHeight="1" x14ac:dyDescent="0.2">
      <c r="D689"/>
      <c r="E689" s="547"/>
      <c r="F689" s="1261"/>
    </row>
    <row r="690" spans="4:6" ht="15.75" customHeight="1" x14ac:dyDescent="0.2">
      <c r="D690"/>
      <c r="E690" s="547"/>
      <c r="F690" s="1261"/>
    </row>
    <row r="691" spans="4:6" ht="15.75" customHeight="1" x14ac:dyDescent="0.2">
      <c r="D691"/>
      <c r="E691" s="547"/>
      <c r="F691" s="1261"/>
    </row>
    <row r="692" spans="4:6" ht="15.75" customHeight="1" x14ac:dyDescent="0.2">
      <c r="D692"/>
      <c r="E692" s="547"/>
      <c r="F692" s="1261"/>
    </row>
    <row r="693" spans="4:6" ht="15.75" customHeight="1" x14ac:dyDescent="0.2">
      <c r="D693"/>
      <c r="E693" s="547"/>
      <c r="F693" s="1261"/>
    </row>
    <row r="694" spans="4:6" ht="15.75" customHeight="1" x14ac:dyDescent="0.2">
      <c r="D694"/>
      <c r="E694" s="547"/>
      <c r="F694" s="1261"/>
    </row>
    <row r="695" spans="4:6" ht="15.75" customHeight="1" x14ac:dyDescent="0.2">
      <c r="D695"/>
      <c r="E695" s="547"/>
      <c r="F695" s="1261"/>
    </row>
    <row r="696" spans="4:6" ht="15.75" customHeight="1" x14ac:dyDescent="0.2">
      <c r="D696"/>
      <c r="E696" s="547"/>
      <c r="F696" s="1261"/>
    </row>
    <row r="697" spans="4:6" ht="15.75" customHeight="1" x14ac:dyDescent="0.2">
      <c r="D697"/>
      <c r="E697" s="547"/>
      <c r="F697" s="1261"/>
    </row>
    <row r="698" spans="4:6" ht="15.75" customHeight="1" x14ac:dyDescent="0.2">
      <c r="D698"/>
      <c r="E698" s="547"/>
      <c r="F698" s="1261"/>
    </row>
    <row r="699" spans="4:6" ht="15.75" customHeight="1" x14ac:dyDescent="0.2">
      <c r="D699"/>
      <c r="E699" s="547"/>
      <c r="F699" s="1261"/>
    </row>
    <row r="700" spans="4:6" ht="15.75" customHeight="1" x14ac:dyDescent="0.2">
      <c r="D700"/>
      <c r="E700" s="547"/>
      <c r="F700" s="1261"/>
    </row>
    <row r="701" spans="4:6" ht="15.75" customHeight="1" x14ac:dyDescent="0.2">
      <c r="D701"/>
      <c r="E701" s="547"/>
      <c r="F701" s="1261"/>
    </row>
    <row r="702" spans="4:6" ht="15.75" customHeight="1" x14ac:dyDescent="0.2">
      <c r="D702"/>
      <c r="E702" s="547"/>
      <c r="F702" s="1261"/>
    </row>
    <row r="703" spans="4:6" ht="15.75" customHeight="1" x14ac:dyDescent="0.2">
      <c r="D703"/>
      <c r="E703" s="547"/>
      <c r="F703" s="1261"/>
    </row>
    <row r="704" spans="4:6" ht="15.75" customHeight="1" x14ac:dyDescent="0.2">
      <c r="D704"/>
      <c r="E704" s="547"/>
      <c r="F704" s="1261"/>
    </row>
    <row r="705" spans="4:6" ht="15.75" customHeight="1" x14ac:dyDescent="0.2">
      <c r="D705"/>
      <c r="E705" s="547"/>
      <c r="F705" s="1261"/>
    </row>
    <row r="706" spans="4:6" ht="15.75" customHeight="1" x14ac:dyDescent="0.2">
      <c r="D706"/>
      <c r="E706" s="547"/>
      <c r="F706" s="1261"/>
    </row>
    <row r="707" spans="4:6" ht="15.75" customHeight="1" x14ac:dyDescent="0.2">
      <c r="D707"/>
      <c r="E707" s="547"/>
      <c r="F707" s="1261"/>
    </row>
    <row r="708" spans="4:6" ht="15.75" customHeight="1" x14ac:dyDescent="0.2">
      <c r="D708"/>
      <c r="E708" s="547"/>
      <c r="F708" s="1261"/>
    </row>
    <row r="709" spans="4:6" ht="15.75" customHeight="1" x14ac:dyDescent="0.2">
      <c r="D709"/>
      <c r="E709" s="547"/>
      <c r="F709" s="1261"/>
    </row>
    <row r="710" spans="4:6" ht="15.75" customHeight="1" x14ac:dyDescent="0.2">
      <c r="D710"/>
      <c r="E710" s="547"/>
      <c r="F710" s="1261"/>
    </row>
    <row r="711" spans="4:6" ht="15.75" customHeight="1" x14ac:dyDescent="0.2">
      <c r="D711"/>
      <c r="E711" s="547"/>
      <c r="F711" s="1261"/>
    </row>
    <row r="712" spans="4:6" ht="15.75" customHeight="1" x14ac:dyDescent="0.2">
      <c r="D712"/>
      <c r="E712" s="547"/>
      <c r="F712" s="1261"/>
    </row>
    <row r="713" spans="4:6" ht="15.75" customHeight="1" x14ac:dyDescent="0.2">
      <c r="D713"/>
      <c r="E713" s="547"/>
      <c r="F713" s="1261"/>
    </row>
    <row r="714" spans="4:6" ht="15.75" customHeight="1" x14ac:dyDescent="0.2">
      <c r="D714"/>
      <c r="E714" s="547"/>
      <c r="F714" s="1261"/>
    </row>
    <row r="715" spans="4:6" ht="15.75" customHeight="1" x14ac:dyDescent="0.2">
      <c r="D715"/>
      <c r="E715" s="547"/>
      <c r="F715" s="1261"/>
    </row>
    <row r="716" spans="4:6" ht="15.75" customHeight="1" x14ac:dyDescent="0.2">
      <c r="D716"/>
      <c r="E716" s="547"/>
      <c r="F716" s="1261"/>
    </row>
    <row r="717" spans="4:6" ht="15.75" customHeight="1" x14ac:dyDescent="0.2">
      <c r="D717"/>
      <c r="E717" s="547"/>
      <c r="F717" s="1261"/>
    </row>
    <row r="718" spans="4:6" ht="15.75" customHeight="1" x14ac:dyDescent="0.2">
      <c r="D718"/>
      <c r="E718" s="547"/>
      <c r="F718" s="1261"/>
    </row>
    <row r="719" spans="4:6" ht="15.75" customHeight="1" x14ac:dyDescent="0.2">
      <c r="D719"/>
      <c r="E719" s="547"/>
      <c r="F719" s="1261"/>
    </row>
    <row r="720" spans="4:6" ht="15.75" customHeight="1" x14ac:dyDescent="0.2">
      <c r="D720"/>
      <c r="E720" s="547"/>
      <c r="F720" s="1261"/>
    </row>
    <row r="721" spans="4:6" ht="15.75" customHeight="1" x14ac:dyDescent="0.2">
      <c r="D721"/>
      <c r="E721" s="547"/>
      <c r="F721" s="1261"/>
    </row>
    <row r="722" spans="4:6" ht="15.75" customHeight="1" x14ac:dyDescent="0.2">
      <c r="D722"/>
      <c r="E722" s="547"/>
      <c r="F722" s="1261"/>
    </row>
    <row r="723" spans="4:6" ht="15.75" customHeight="1" x14ac:dyDescent="0.2">
      <c r="D723"/>
      <c r="E723" s="547"/>
      <c r="F723" s="1261"/>
    </row>
    <row r="724" spans="4:6" ht="15.75" customHeight="1" x14ac:dyDescent="0.2">
      <c r="D724"/>
      <c r="E724" s="547"/>
      <c r="F724" s="1261"/>
    </row>
    <row r="725" spans="4:6" ht="15.75" customHeight="1" x14ac:dyDescent="0.2">
      <c r="D725"/>
      <c r="E725" s="547"/>
      <c r="F725" s="1261"/>
    </row>
    <row r="726" spans="4:6" ht="15.75" customHeight="1" x14ac:dyDescent="0.2">
      <c r="D726"/>
      <c r="E726" s="547"/>
      <c r="F726" s="1261"/>
    </row>
    <row r="727" spans="4:6" ht="15.75" customHeight="1" x14ac:dyDescent="0.2">
      <c r="D727"/>
      <c r="E727" s="547"/>
      <c r="F727" s="1261"/>
    </row>
    <row r="728" spans="4:6" ht="15.75" customHeight="1" x14ac:dyDescent="0.2">
      <c r="D728"/>
      <c r="E728" s="547"/>
      <c r="F728" s="1261"/>
    </row>
    <row r="729" spans="4:6" ht="15.75" customHeight="1" x14ac:dyDescent="0.2">
      <c r="D729"/>
      <c r="E729" s="547"/>
      <c r="F729" s="1261"/>
    </row>
    <row r="730" spans="4:6" ht="15.75" customHeight="1" x14ac:dyDescent="0.2">
      <c r="D730"/>
      <c r="E730" s="547"/>
      <c r="F730" s="1261"/>
    </row>
    <row r="731" spans="4:6" ht="15.75" customHeight="1" x14ac:dyDescent="0.2">
      <c r="D731"/>
      <c r="E731" s="547"/>
      <c r="F731" s="1261"/>
    </row>
    <row r="732" spans="4:6" ht="15.75" customHeight="1" x14ac:dyDescent="0.2">
      <c r="D732"/>
      <c r="E732" s="547"/>
      <c r="F732" s="1261"/>
    </row>
    <row r="733" spans="4:6" ht="15.75" customHeight="1" x14ac:dyDescent="0.2">
      <c r="D733"/>
      <c r="E733" s="547"/>
      <c r="F733" s="1261"/>
    </row>
    <row r="734" spans="4:6" ht="15.75" customHeight="1" x14ac:dyDescent="0.2">
      <c r="D734"/>
      <c r="E734" s="547"/>
      <c r="F734" s="1261"/>
    </row>
    <row r="735" spans="4:6" ht="15.75" customHeight="1" x14ac:dyDescent="0.2">
      <c r="D735"/>
      <c r="E735" s="547"/>
      <c r="F735" s="1261"/>
    </row>
    <row r="736" spans="4:6" ht="15.75" customHeight="1" x14ac:dyDescent="0.2">
      <c r="D736"/>
      <c r="E736" s="547"/>
      <c r="F736" s="1261"/>
    </row>
    <row r="737" spans="4:6" ht="15.75" customHeight="1" x14ac:dyDescent="0.2">
      <c r="D737"/>
      <c r="E737" s="547"/>
      <c r="F737" s="1261"/>
    </row>
    <row r="738" spans="4:6" ht="15.75" customHeight="1" x14ac:dyDescent="0.2">
      <c r="D738"/>
      <c r="E738" s="547"/>
      <c r="F738" s="1261"/>
    </row>
    <row r="739" spans="4:6" ht="15.75" customHeight="1" x14ac:dyDescent="0.2">
      <c r="D739"/>
      <c r="E739" s="547"/>
      <c r="F739" s="1261"/>
    </row>
    <row r="740" spans="4:6" ht="15.75" customHeight="1" x14ac:dyDescent="0.2">
      <c r="D740"/>
      <c r="E740" s="547"/>
      <c r="F740" s="1261"/>
    </row>
    <row r="741" spans="4:6" ht="15.75" customHeight="1" x14ac:dyDescent="0.2">
      <c r="D741"/>
      <c r="E741" s="547"/>
      <c r="F741" s="1261"/>
    </row>
    <row r="742" spans="4:6" ht="15.75" customHeight="1" x14ac:dyDescent="0.2">
      <c r="D742"/>
      <c r="E742" s="547"/>
      <c r="F742" s="1261"/>
    </row>
    <row r="743" spans="4:6" ht="15.75" customHeight="1" x14ac:dyDescent="0.2">
      <c r="D743"/>
      <c r="E743" s="547"/>
      <c r="F743" s="1261"/>
    </row>
    <row r="744" spans="4:6" ht="15.75" customHeight="1" x14ac:dyDescent="0.2">
      <c r="D744"/>
      <c r="E744" s="547"/>
      <c r="F744" s="1261"/>
    </row>
    <row r="745" spans="4:6" ht="15.75" customHeight="1" x14ac:dyDescent="0.2">
      <c r="D745"/>
      <c r="E745" s="547"/>
      <c r="F745" s="1261"/>
    </row>
    <row r="746" spans="4:6" ht="15.75" customHeight="1" x14ac:dyDescent="0.2">
      <c r="D746"/>
      <c r="E746" s="547"/>
      <c r="F746" s="1261"/>
    </row>
    <row r="747" spans="4:6" ht="15.75" customHeight="1" x14ac:dyDescent="0.2">
      <c r="D747"/>
      <c r="E747" s="547"/>
      <c r="F747" s="1261"/>
    </row>
    <row r="748" spans="4:6" ht="15.75" customHeight="1" x14ac:dyDescent="0.2">
      <c r="D748"/>
      <c r="E748" s="547"/>
      <c r="F748" s="1261"/>
    </row>
    <row r="749" spans="4:6" ht="15.75" customHeight="1" x14ac:dyDescent="0.2">
      <c r="D749"/>
      <c r="E749" s="547"/>
      <c r="F749" s="1261"/>
    </row>
    <row r="750" spans="4:6" ht="15.75" customHeight="1" x14ac:dyDescent="0.2">
      <c r="D750"/>
      <c r="E750" s="547"/>
      <c r="F750" s="1261"/>
    </row>
    <row r="751" spans="4:6" ht="15.75" customHeight="1" x14ac:dyDescent="0.2">
      <c r="D751"/>
      <c r="E751" s="547"/>
      <c r="F751" s="1261"/>
    </row>
    <row r="752" spans="4:6" ht="15.75" customHeight="1" x14ac:dyDescent="0.2">
      <c r="D752"/>
      <c r="E752" s="547"/>
      <c r="F752" s="1261"/>
    </row>
    <row r="753" spans="4:6" ht="15.75" customHeight="1" x14ac:dyDescent="0.2">
      <c r="D753"/>
      <c r="E753" s="547"/>
      <c r="F753" s="1261"/>
    </row>
    <row r="754" spans="4:6" ht="15.75" customHeight="1" x14ac:dyDescent="0.2">
      <c r="D754"/>
      <c r="E754" s="547"/>
      <c r="F754" s="1261"/>
    </row>
    <row r="755" spans="4:6" ht="15.75" customHeight="1" x14ac:dyDescent="0.2">
      <c r="D755"/>
      <c r="E755" s="547"/>
      <c r="F755" s="1261"/>
    </row>
    <row r="756" spans="4:6" ht="15.75" customHeight="1" x14ac:dyDescent="0.2">
      <c r="D756"/>
      <c r="E756" s="547"/>
      <c r="F756" s="1261"/>
    </row>
    <row r="757" spans="4:6" ht="15.75" customHeight="1" x14ac:dyDescent="0.2">
      <c r="D757"/>
      <c r="E757" s="547"/>
      <c r="F757" s="1261"/>
    </row>
    <row r="758" spans="4:6" ht="15.75" customHeight="1" x14ac:dyDescent="0.2">
      <c r="D758"/>
      <c r="E758" s="547"/>
      <c r="F758" s="1261"/>
    </row>
    <row r="759" spans="4:6" ht="15.75" customHeight="1" x14ac:dyDescent="0.2">
      <c r="D759"/>
      <c r="E759" s="547"/>
      <c r="F759" s="1261"/>
    </row>
    <row r="760" spans="4:6" ht="15.75" customHeight="1" x14ac:dyDescent="0.2">
      <c r="D760"/>
      <c r="E760" s="547"/>
      <c r="F760" s="1261"/>
    </row>
    <row r="761" spans="4:6" ht="15.75" customHeight="1" x14ac:dyDescent="0.2">
      <c r="D761"/>
      <c r="E761" s="547"/>
      <c r="F761" s="1261"/>
    </row>
    <row r="762" spans="4:6" ht="15.75" customHeight="1" x14ac:dyDescent="0.2">
      <c r="D762"/>
      <c r="E762" s="547"/>
      <c r="F762" s="1261"/>
    </row>
    <row r="763" spans="4:6" ht="15.75" customHeight="1" x14ac:dyDescent="0.2">
      <c r="D763"/>
      <c r="E763" s="547"/>
      <c r="F763" s="1261"/>
    </row>
    <row r="764" spans="4:6" ht="15.75" customHeight="1" x14ac:dyDescent="0.2">
      <c r="D764"/>
      <c r="E764" s="547"/>
      <c r="F764" s="1261"/>
    </row>
    <row r="765" spans="4:6" ht="15.75" customHeight="1" x14ac:dyDescent="0.2">
      <c r="D765"/>
      <c r="E765" s="547"/>
      <c r="F765" s="1261"/>
    </row>
    <row r="766" spans="4:6" ht="15.75" customHeight="1" x14ac:dyDescent="0.2">
      <c r="D766"/>
      <c r="E766" s="547"/>
      <c r="F766" s="1261"/>
    </row>
    <row r="767" spans="4:6" ht="15.75" customHeight="1" x14ac:dyDescent="0.2">
      <c r="D767"/>
      <c r="E767" s="547"/>
      <c r="F767" s="1261"/>
    </row>
    <row r="768" spans="4:6" ht="15.75" customHeight="1" x14ac:dyDescent="0.2">
      <c r="D768"/>
      <c r="E768" s="547"/>
      <c r="F768" s="1261"/>
    </row>
    <row r="769" spans="4:6" ht="15.75" customHeight="1" x14ac:dyDescent="0.2">
      <c r="D769"/>
      <c r="E769" s="547"/>
      <c r="F769" s="1261"/>
    </row>
    <row r="770" spans="4:6" ht="15.75" customHeight="1" x14ac:dyDescent="0.2">
      <c r="D770"/>
      <c r="E770" s="547"/>
      <c r="F770" s="1261"/>
    </row>
    <row r="771" spans="4:6" ht="15.75" customHeight="1" x14ac:dyDescent="0.2">
      <c r="D771"/>
      <c r="E771" s="547"/>
      <c r="F771" s="1261"/>
    </row>
    <row r="772" spans="4:6" ht="15.75" customHeight="1" x14ac:dyDescent="0.2">
      <c r="D772"/>
      <c r="E772" s="547"/>
      <c r="F772" s="1261"/>
    </row>
    <row r="773" spans="4:6" ht="15.75" customHeight="1" x14ac:dyDescent="0.2">
      <c r="D773"/>
      <c r="E773" s="547"/>
      <c r="F773" s="1261"/>
    </row>
    <row r="774" spans="4:6" ht="15.75" customHeight="1" x14ac:dyDescent="0.2">
      <c r="D774"/>
      <c r="E774" s="547"/>
      <c r="F774" s="1261"/>
    </row>
    <row r="775" spans="4:6" ht="15.75" customHeight="1" x14ac:dyDescent="0.2">
      <c r="D775"/>
      <c r="E775" s="547"/>
      <c r="F775" s="1261"/>
    </row>
    <row r="776" spans="4:6" ht="15.75" customHeight="1" x14ac:dyDescent="0.2">
      <c r="D776"/>
      <c r="E776" s="547"/>
      <c r="F776" s="1261"/>
    </row>
    <row r="777" spans="4:6" ht="15.75" customHeight="1" x14ac:dyDescent="0.2">
      <c r="D777"/>
      <c r="E777" s="547"/>
      <c r="F777" s="1261"/>
    </row>
    <row r="778" spans="4:6" ht="15.75" customHeight="1" x14ac:dyDescent="0.2">
      <c r="D778"/>
      <c r="E778" s="547"/>
      <c r="F778" s="1261"/>
    </row>
    <row r="779" spans="4:6" ht="15.75" customHeight="1" x14ac:dyDescent="0.2">
      <c r="D779"/>
      <c r="E779" s="547"/>
      <c r="F779" s="1261"/>
    </row>
    <row r="780" spans="4:6" ht="15.75" customHeight="1" x14ac:dyDescent="0.2">
      <c r="D780"/>
      <c r="E780" s="547"/>
      <c r="F780" s="1261"/>
    </row>
    <row r="781" spans="4:6" ht="15.75" customHeight="1" x14ac:dyDescent="0.2">
      <c r="D781"/>
      <c r="E781" s="547"/>
      <c r="F781" s="1261"/>
    </row>
    <row r="782" spans="4:6" ht="15.75" customHeight="1" x14ac:dyDescent="0.2">
      <c r="D782"/>
      <c r="E782" s="547"/>
      <c r="F782" s="1261"/>
    </row>
    <row r="783" spans="4:6" ht="15.75" customHeight="1" x14ac:dyDescent="0.2">
      <c r="D783"/>
      <c r="E783" s="547"/>
      <c r="F783" s="1261"/>
    </row>
    <row r="784" spans="4:6" ht="15.75" customHeight="1" x14ac:dyDescent="0.2">
      <c r="D784"/>
      <c r="E784" s="547"/>
      <c r="F784" s="1261"/>
    </row>
    <row r="785" spans="4:6" ht="15.75" customHeight="1" x14ac:dyDescent="0.2">
      <c r="D785"/>
      <c r="E785" s="547"/>
      <c r="F785" s="1261"/>
    </row>
    <row r="786" spans="4:6" ht="15.75" customHeight="1" x14ac:dyDescent="0.2">
      <c r="D786"/>
      <c r="E786" s="547"/>
      <c r="F786" s="1261"/>
    </row>
    <row r="787" spans="4:6" ht="15.75" customHeight="1" x14ac:dyDescent="0.2">
      <c r="D787"/>
      <c r="E787" s="547"/>
      <c r="F787" s="1261"/>
    </row>
    <row r="788" spans="4:6" ht="15.75" customHeight="1" x14ac:dyDescent="0.2">
      <c r="D788"/>
      <c r="E788" s="547"/>
      <c r="F788" s="1261"/>
    </row>
    <row r="789" spans="4:6" ht="15.75" customHeight="1" x14ac:dyDescent="0.2">
      <c r="D789"/>
      <c r="E789" s="547"/>
      <c r="F789" s="1261"/>
    </row>
    <row r="790" spans="4:6" ht="15.75" customHeight="1" x14ac:dyDescent="0.2">
      <c r="D790"/>
      <c r="E790" s="547"/>
      <c r="F790" s="1261"/>
    </row>
    <row r="791" spans="4:6" ht="15.75" customHeight="1" x14ac:dyDescent="0.2">
      <c r="D791"/>
      <c r="E791" s="547"/>
      <c r="F791" s="1261"/>
    </row>
    <row r="792" spans="4:6" ht="15.75" customHeight="1" x14ac:dyDescent="0.2">
      <c r="D792"/>
      <c r="E792" s="547"/>
      <c r="F792" s="1261"/>
    </row>
    <row r="793" spans="4:6" ht="15.75" customHeight="1" x14ac:dyDescent="0.2">
      <c r="D793"/>
      <c r="E793" s="547"/>
      <c r="F793" s="1261"/>
    </row>
    <row r="794" spans="4:6" ht="15.75" customHeight="1" x14ac:dyDescent="0.2">
      <c r="D794"/>
      <c r="E794" s="547"/>
      <c r="F794" s="1261"/>
    </row>
    <row r="795" spans="4:6" ht="15.75" customHeight="1" x14ac:dyDescent="0.2">
      <c r="D795"/>
      <c r="E795" s="547"/>
      <c r="F795" s="1261"/>
    </row>
    <row r="796" spans="4:6" ht="15.75" customHeight="1" x14ac:dyDescent="0.2">
      <c r="D796"/>
      <c r="E796" s="547"/>
      <c r="F796" s="1261"/>
    </row>
    <row r="797" spans="4:6" ht="15.75" customHeight="1" x14ac:dyDescent="0.2">
      <c r="D797"/>
      <c r="E797" s="547"/>
      <c r="F797" s="1261"/>
    </row>
    <row r="798" spans="4:6" ht="15.75" customHeight="1" x14ac:dyDescent="0.2">
      <c r="D798"/>
      <c r="E798" s="547"/>
      <c r="F798" s="1261"/>
    </row>
    <row r="799" spans="4:6" ht="15.75" customHeight="1" x14ac:dyDescent="0.2">
      <c r="D799"/>
      <c r="E799" s="547"/>
      <c r="F799" s="1261"/>
    </row>
    <row r="800" spans="4:6" ht="15.75" customHeight="1" x14ac:dyDescent="0.2">
      <c r="D800"/>
      <c r="E800" s="547"/>
      <c r="F800" s="1261"/>
    </row>
    <row r="801" spans="4:6" ht="15.75" customHeight="1" x14ac:dyDescent="0.2">
      <c r="D801"/>
      <c r="E801" s="547"/>
      <c r="F801" s="1261"/>
    </row>
    <row r="802" spans="4:6" ht="15.75" customHeight="1" x14ac:dyDescent="0.2">
      <c r="D802"/>
      <c r="E802" s="547"/>
      <c r="F802" s="1261"/>
    </row>
    <row r="803" spans="4:6" ht="15.75" customHeight="1" x14ac:dyDescent="0.2">
      <c r="D803"/>
      <c r="E803" s="547"/>
      <c r="F803" s="1261"/>
    </row>
    <row r="804" spans="4:6" ht="15.75" customHeight="1" x14ac:dyDescent="0.2">
      <c r="D804"/>
      <c r="E804" s="547"/>
      <c r="F804" s="1261"/>
    </row>
    <row r="805" spans="4:6" ht="15.75" customHeight="1" x14ac:dyDescent="0.2">
      <c r="D805"/>
      <c r="E805" s="547"/>
      <c r="F805" s="1261"/>
    </row>
    <row r="806" spans="4:6" ht="15.75" customHeight="1" x14ac:dyDescent="0.2">
      <c r="D806"/>
      <c r="E806" s="547"/>
      <c r="F806" s="1261"/>
    </row>
    <row r="807" spans="4:6" ht="15.75" customHeight="1" x14ac:dyDescent="0.2">
      <c r="D807"/>
      <c r="E807" s="547"/>
      <c r="F807" s="1261"/>
    </row>
    <row r="808" spans="4:6" ht="15.75" customHeight="1" x14ac:dyDescent="0.2">
      <c r="D808"/>
      <c r="E808" s="547"/>
      <c r="F808" s="1261"/>
    </row>
    <row r="809" spans="4:6" ht="15.75" customHeight="1" x14ac:dyDescent="0.2">
      <c r="D809"/>
      <c r="E809" s="547"/>
      <c r="F809" s="1261"/>
    </row>
    <row r="810" spans="4:6" ht="15.75" customHeight="1" x14ac:dyDescent="0.2">
      <c r="D810"/>
      <c r="E810" s="547"/>
      <c r="F810" s="1261"/>
    </row>
    <row r="811" spans="4:6" ht="15.75" customHeight="1" x14ac:dyDescent="0.2">
      <c r="D811"/>
      <c r="E811" s="547"/>
      <c r="F811" s="1261"/>
    </row>
    <row r="812" spans="4:6" ht="15.75" customHeight="1" x14ac:dyDescent="0.2">
      <c r="D812"/>
      <c r="E812" s="547"/>
      <c r="F812" s="1261"/>
    </row>
    <row r="813" spans="4:6" ht="15.75" customHeight="1" x14ac:dyDescent="0.2">
      <c r="D813"/>
      <c r="E813" s="547"/>
      <c r="F813" s="1261"/>
    </row>
    <row r="814" spans="4:6" ht="15.75" customHeight="1" x14ac:dyDescent="0.2">
      <c r="D814"/>
      <c r="E814" s="547"/>
      <c r="F814" s="1261"/>
    </row>
    <row r="815" spans="4:6" ht="15.75" customHeight="1" x14ac:dyDescent="0.2">
      <c r="D815"/>
      <c r="E815" s="547"/>
      <c r="F815" s="1261"/>
    </row>
    <row r="816" spans="4:6" ht="15.75" customHeight="1" x14ac:dyDescent="0.2">
      <c r="D816"/>
      <c r="E816" s="547"/>
      <c r="F816" s="1261"/>
    </row>
    <row r="817" spans="4:6" ht="15.75" customHeight="1" x14ac:dyDescent="0.2">
      <c r="D817"/>
      <c r="E817" s="547"/>
      <c r="F817" s="1261"/>
    </row>
    <row r="818" spans="4:6" ht="15.75" customHeight="1" x14ac:dyDescent="0.2">
      <c r="D818"/>
      <c r="E818" s="547"/>
      <c r="F818" s="1261"/>
    </row>
    <row r="819" spans="4:6" ht="15.75" customHeight="1" x14ac:dyDescent="0.2">
      <c r="D819"/>
      <c r="E819" s="547"/>
      <c r="F819" s="1261"/>
    </row>
    <row r="820" spans="4:6" ht="15.75" customHeight="1" x14ac:dyDescent="0.2">
      <c r="D820"/>
      <c r="E820" s="547"/>
      <c r="F820" s="1261"/>
    </row>
    <row r="821" spans="4:6" ht="15.75" customHeight="1" x14ac:dyDescent="0.2">
      <c r="D821"/>
      <c r="E821" s="547"/>
      <c r="F821" s="1261"/>
    </row>
    <row r="822" spans="4:6" ht="15.75" customHeight="1" x14ac:dyDescent="0.2">
      <c r="D822"/>
      <c r="E822" s="547"/>
      <c r="F822" s="1261"/>
    </row>
    <row r="823" spans="4:6" ht="15.75" customHeight="1" x14ac:dyDescent="0.2">
      <c r="D823"/>
      <c r="E823" s="547"/>
      <c r="F823" s="1261"/>
    </row>
    <row r="824" spans="4:6" ht="15.75" customHeight="1" x14ac:dyDescent="0.2">
      <c r="D824"/>
      <c r="E824" s="547"/>
      <c r="F824" s="1261"/>
    </row>
    <row r="825" spans="4:6" ht="15.75" customHeight="1" x14ac:dyDescent="0.2">
      <c r="D825"/>
      <c r="E825" s="547"/>
      <c r="F825" s="1261"/>
    </row>
    <row r="826" spans="4:6" ht="15.75" customHeight="1" x14ac:dyDescent="0.2">
      <c r="D826"/>
      <c r="E826" s="547"/>
      <c r="F826" s="1261"/>
    </row>
    <row r="827" spans="4:6" ht="15.75" customHeight="1" x14ac:dyDescent="0.2">
      <c r="D827"/>
      <c r="E827" s="547"/>
      <c r="F827" s="1261"/>
    </row>
    <row r="828" spans="4:6" ht="15.75" customHeight="1" x14ac:dyDescent="0.2">
      <c r="D828"/>
      <c r="E828" s="547"/>
      <c r="F828" s="1261"/>
    </row>
    <row r="829" spans="4:6" ht="15.75" customHeight="1" x14ac:dyDescent="0.2">
      <c r="D829"/>
      <c r="E829" s="547"/>
      <c r="F829" s="1261"/>
    </row>
    <row r="830" spans="4:6" ht="15.75" customHeight="1" x14ac:dyDescent="0.2">
      <c r="D830"/>
      <c r="E830" s="547"/>
      <c r="F830" s="1261"/>
    </row>
    <row r="831" spans="4:6" ht="15.75" customHeight="1" x14ac:dyDescent="0.2">
      <c r="D831"/>
      <c r="E831" s="547"/>
      <c r="F831" s="1261"/>
    </row>
    <row r="832" spans="4:6" ht="15.75" customHeight="1" x14ac:dyDescent="0.2">
      <c r="D832"/>
      <c r="E832" s="547"/>
      <c r="F832" s="1261"/>
    </row>
    <row r="833" spans="4:6" ht="15.75" customHeight="1" x14ac:dyDescent="0.2">
      <c r="D833"/>
      <c r="E833" s="547"/>
      <c r="F833" s="1261"/>
    </row>
    <row r="834" spans="4:6" ht="15.75" customHeight="1" x14ac:dyDescent="0.2">
      <c r="D834"/>
      <c r="E834" s="547"/>
      <c r="F834" s="1261"/>
    </row>
    <row r="835" spans="4:6" ht="15.75" customHeight="1" x14ac:dyDescent="0.2">
      <c r="D835"/>
      <c r="E835" s="547"/>
      <c r="F835" s="1261"/>
    </row>
    <row r="836" spans="4:6" ht="15.75" customHeight="1" x14ac:dyDescent="0.2">
      <c r="D836"/>
      <c r="E836" s="547"/>
      <c r="F836" s="1261"/>
    </row>
    <row r="837" spans="4:6" ht="15.75" customHeight="1" x14ac:dyDescent="0.2">
      <c r="D837"/>
      <c r="E837" s="547"/>
      <c r="F837" s="1261"/>
    </row>
    <row r="838" spans="4:6" ht="15.75" customHeight="1" x14ac:dyDescent="0.2">
      <c r="D838"/>
      <c r="E838" s="547"/>
      <c r="F838" s="1261"/>
    </row>
    <row r="839" spans="4:6" ht="15.75" customHeight="1" x14ac:dyDescent="0.2">
      <c r="D839"/>
      <c r="E839" s="547"/>
      <c r="F839" s="1261"/>
    </row>
    <row r="840" spans="4:6" ht="15.75" customHeight="1" x14ac:dyDescent="0.2">
      <c r="D840"/>
      <c r="E840" s="547"/>
      <c r="F840" s="1261"/>
    </row>
    <row r="841" spans="4:6" ht="15.75" customHeight="1" x14ac:dyDescent="0.2">
      <c r="D841"/>
      <c r="E841" s="547"/>
      <c r="F841" s="1261"/>
    </row>
    <row r="842" spans="4:6" ht="15.75" customHeight="1" x14ac:dyDescent="0.2">
      <c r="D842"/>
      <c r="E842" s="547"/>
      <c r="F842" s="1261"/>
    </row>
    <row r="843" spans="4:6" ht="15.75" customHeight="1" x14ac:dyDescent="0.2">
      <c r="D843"/>
      <c r="E843" s="547"/>
      <c r="F843" s="1261"/>
    </row>
    <row r="844" spans="4:6" ht="15.75" customHeight="1" x14ac:dyDescent="0.2">
      <c r="D844"/>
      <c r="E844" s="547"/>
      <c r="F844" s="1261"/>
    </row>
    <row r="845" spans="4:6" ht="15.75" customHeight="1" x14ac:dyDescent="0.2">
      <c r="D845"/>
      <c r="E845" s="547"/>
      <c r="F845" s="1261"/>
    </row>
    <row r="846" spans="4:6" ht="15.75" customHeight="1" x14ac:dyDescent="0.2">
      <c r="D846"/>
      <c r="E846" s="547"/>
      <c r="F846" s="1261"/>
    </row>
    <row r="847" spans="4:6" ht="15.75" customHeight="1" x14ac:dyDescent="0.2">
      <c r="D847"/>
      <c r="E847" s="547"/>
      <c r="F847" s="1261"/>
    </row>
    <row r="848" spans="4:6" ht="15.75" customHeight="1" x14ac:dyDescent="0.2">
      <c r="D848"/>
      <c r="E848" s="547"/>
      <c r="F848" s="1261"/>
    </row>
    <row r="849" spans="4:6" ht="15.75" customHeight="1" x14ac:dyDescent="0.2">
      <c r="D849"/>
      <c r="E849" s="547"/>
      <c r="F849" s="1261"/>
    </row>
    <row r="850" spans="4:6" ht="15.75" customHeight="1" x14ac:dyDescent="0.2">
      <c r="D850"/>
      <c r="E850" s="547"/>
      <c r="F850" s="1261"/>
    </row>
    <row r="851" spans="4:6" ht="15.75" customHeight="1" x14ac:dyDescent="0.2">
      <c r="D851"/>
      <c r="E851" s="547"/>
      <c r="F851" s="1261"/>
    </row>
    <row r="852" spans="4:6" ht="15.75" customHeight="1" x14ac:dyDescent="0.2">
      <c r="D852"/>
      <c r="E852" s="547"/>
      <c r="F852" s="1261"/>
    </row>
    <row r="853" spans="4:6" ht="15.75" customHeight="1" x14ac:dyDescent="0.2">
      <c r="D853"/>
      <c r="E853" s="547"/>
      <c r="F853" s="1261"/>
    </row>
    <row r="854" spans="4:6" ht="15.75" customHeight="1" x14ac:dyDescent="0.2">
      <c r="D854"/>
      <c r="E854" s="547"/>
      <c r="F854" s="1261"/>
    </row>
    <row r="855" spans="4:6" ht="15.75" customHeight="1" x14ac:dyDescent="0.2">
      <c r="D855"/>
      <c r="E855" s="547"/>
      <c r="F855" s="1261"/>
    </row>
    <row r="856" spans="4:6" ht="15.75" customHeight="1" x14ac:dyDescent="0.2">
      <c r="D856"/>
      <c r="E856" s="547"/>
      <c r="F856" s="1261"/>
    </row>
    <row r="857" spans="4:6" ht="15.75" customHeight="1" x14ac:dyDescent="0.2">
      <c r="D857"/>
      <c r="E857" s="547"/>
      <c r="F857" s="1261"/>
    </row>
    <row r="858" spans="4:6" ht="15.75" customHeight="1" x14ac:dyDescent="0.2">
      <c r="D858"/>
      <c r="E858" s="547"/>
      <c r="F858" s="1261"/>
    </row>
    <row r="859" spans="4:6" ht="15.75" customHeight="1" x14ac:dyDescent="0.2">
      <c r="D859"/>
      <c r="E859" s="547"/>
      <c r="F859" s="1261"/>
    </row>
    <row r="860" spans="4:6" ht="15.75" customHeight="1" x14ac:dyDescent="0.2">
      <c r="D860"/>
      <c r="E860" s="547"/>
      <c r="F860" s="1261"/>
    </row>
    <row r="861" spans="4:6" ht="15.75" customHeight="1" x14ac:dyDescent="0.2">
      <c r="D861"/>
      <c r="E861" s="547"/>
      <c r="F861" s="1261"/>
    </row>
    <row r="862" spans="4:6" ht="15.75" customHeight="1" x14ac:dyDescent="0.2">
      <c r="D862"/>
      <c r="E862" s="547"/>
      <c r="F862" s="1261"/>
    </row>
    <row r="863" spans="4:6" ht="15.75" customHeight="1" x14ac:dyDescent="0.2">
      <c r="D863"/>
      <c r="E863" s="547"/>
      <c r="F863" s="1261"/>
    </row>
    <row r="864" spans="4:6" ht="15.75" customHeight="1" x14ac:dyDescent="0.2">
      <c r="D864"/>
      <c r="E864" s="547"/>
      <c r="F864" s="1261"/>
    </row>
    <row r="865" spans="4:6" ht="15.75" customHeight="1" x14ac:dyDescent="0.2">
      <c r="D865"/>
      <c r="E865" s="547"/>
      <c r="F865" s="1261"/>
    </row>
    <row r="866" spans="4:6" ht="15.75" customHeight="1" x14ac:dyDescent="0.2">
      <c r="D866"/>
      <c r="E866" s="547"/>
      <c r="F866" s="1261"/>
    </row>
    <row r="867" spans="4:6" ht="15.75" customHeight="1" x14ac:dyDescent="0.2">
      <c r="D867"/>
      <c r="E867" s="547"/>
      <c r="F867" s="1261"/>
    </row>
    <row r="868" spans="4:6" ht="15.75" customHeight="1" x14ac:dyDescent="0.2">
      <c r="D868"/>
      <c r="E868" s="547"/>
      <c r="F868" s="1261"/>
    </row>
    <row r="869" spans="4:6" ht="15.75" customHeight="1" x14ac:dyDescent="0.2">
      <c r="D869"/>
      <c r="E869" s="547"/>
      <c r="F869" s="1261"/>
    </row>
    <row r="870" spans="4:6" ht="15.75" customHeight="1" x14ac:dyDescent="0.2">
      <c r="D870"/>
      <c r="E870" s="547"/>
      <c r="F870" s="1261"/>
    </row>
    <row r="871" spans="4:6" ht="15.75" customHeight="1" x14ac:dyDescent="0.2">
      <c r="D871"/>
      <c r="E871" s="547"/>
      <c r="F871" s="1261"/>
    </row>
    <row r="872" spans="4:6" ht="15.75" customHeight="1" x14ac:dyDescent="0.2">
      <c r="D872"/>
      <c r="E872" s="547"/>
      <c r="F872" s="1261"/>
    </row>
    <row r="873" spans="4:6" ht="15.75" customHeight="1" x14ac:dyDescent="0.2">
      <c r="D873"/>
      <c r="E873" s="547"/>
      <c r="F873" s="1261"/>
    </row>
    <row r="874" spans="4:6" ht="15.75" customHeight="1" x14ac:dyDescent="0.2">
      <c r="D874"/>
      <c r="E874" s="547"/>
      <c r="F874" s="1261"/>
    </row>
    <row r="875" spans="4:6" ht="15.75" customHeight="1" x14ac:dyDescent="0.2">
      <c r="D875"/>
      <c r="E875" s="547"/>
      <c r="F875" s="1261"/>
    </row>
    <row r="876" spans="4:6" ht="15.75" customHeight="1" x14ac:dyDescent="0.2">
      <c r="D876"/>
      <c r="E876" s="547"/>
      <c r="F876" s="1261"/>
    </row>
    <row r="877" spans="4:6" ht="15.75" customHeight="1" x14ac:dyDescent="0.2">
      <c r="D877"/>
      <c r="E877" s="547"/>
      <c r="F877" s="1261"/>
    </row>
    <row r="878" spans="4:6" ht="15.75" customHeight="1" x14ac:dyDescent="0.2">
      <c r="D878"/>
      <c r="E878" s="547"/>
      <c r="F878" s="1261"/>
    </row>
    <row r="879" spans="4:6" ht="15.75" customHeight="1" x14ac:dyDescent="0.2">
      <c r="D879"/>
      <c r="E879" s="547"/>
      <c r="F879" s="1261"/>
    </row>
    <row r="880" spans="4:6" ht="15.75" customHeight="1" x14ac:dyDescent="0.2">
      <c r="D880"/>
      <c r="E880" s="547"/>
      <c r="F880" s="1261"/>
    </row>
    <row r="881" spans="4:6" ht="15.75" customHeight="1" x14ac:dyDescent="0.2">
      <c r="D881"/>
      <c r="E881" s="547"/>
      <c r="F881" s="1261"/>
    </row>
    <row r="882" spans="4:6" ht="15.75" customHeight="1" x14ac:dyDescent="0.2">
      <c r="D882"/>
      <c r="E882" s="547"/>
      <c r="F882" s="1261"/>
    </row>
    <row r="883" spans="4:6" ht="15.75" customHeight="1" x14ac:dyDescent="0.2">
      <c r="D883"/>
      <c r="E883" s="547"/>
      <c r="F883" s="1261"/>
    </row>
    <row r="884" spans="4:6" ht="15.75" customHeight="1" x14ac:dyDescent="0.2">
      <c r="D884"/>
      <c r="E884" s="547"/>
      <c r="F884" s="1261"/>
    </row>
    <row r="885" spans="4:6" ht="15.75" customHeight="1" x14ac:dyDescent="0.2">
      <c r="D885"/>
      <c r="E885" s="547"/>
      <c r="F885" s="1261"/>
    </row>
    <row r="886" spans="4:6" ht="15.75" customHeight="1" x14ac:dyDescent="0.2">
      <c r="D886"/>
      <c r="E886" s="547"/>
      <c r="F886" s="1261"/>
    </row>
    <row r="887" spans="4:6" ht="15.75" customHeight="1" x14ac:dyDescent="0.2">
      <c r="D887"/>
      <c r="E887" s="547"/>
      <c r="F887" s="1261"/>
    </row>
    <row r="888" spans="4:6" ht="15.75" customHeight="1" x14ac:dyDescent="0.2">
      <c r="D888"/>
      <c r="E888" s="547"/>
      <c r="F888" s="1261"/>
    </row>
    <row r="889" spans="4:6" ht="15.75" customHeight="1" x14ac:dyDescent="0.2">
      <c r="D889"/>
      <c r="E889" s="547"/>
      <c r="F889" s="1261"/>
    </row>
    <row r="890" spans="4:6" ht="15.75" customHeight="1" x14ac:dyDescent="0.2">
      <c r="D890"/>
      <c r="E890" s="547"/>
      <c r="F890" s="1261"/>
    </row>
    <row r="891" spans="4:6" ht="15.75" customHeight="1" x14ac:dyDescent="0.2">
      <c r="D891"/>
      <c r="E891" s="547"/>
      <c r="F891" s="1261"/>
    </row>
    <row r="892" spans="4:6" ht="15.75" customHeight="1" x14ac:dyDescent="0.2">
      <c r="D892"/>
      <c r="E892" s="547"/>
      <c r="F892" s="1261"/>
    </row>
    <row r="893" spans="4:6" ht="15.75" customHeight="1" x14ac:dyDescent="0.2">
      <c r="D893"/>
      <c r="E893" s="547"/>
      <c r="F893" s="1261"/>
    </row>
    <row r="894" spans="4:6" ht="15.75" customHeight="1" x14ac:dyDescent="0.2">
      <c r="D894"/>
      <c r="E894" s="547"/>
      <c r="F894" s="1261"/>
    </row>
    <row r="895" spans="4:6" ht="15.75" customHeight="1" x14ac:dyDescent="0.2">
      <c r="D895"/>
      <c r="E895" s="547"/>
      <c r="F895" s="1261"/>
    </row>
    <row r="896" spans="4:6" ht="15.75" customHeight="1" x14ac:dyDescent="0.2">
      <c r="D896"/>
      <c r="E896" s="547"/>
      <c r="F896" s="1261"/>
    </row>
    <row r="897" spans="4:6" ht="15.75" customHeight="1" x14ac:dyDescent="0.2">
      <c r="D897"/>
      <c r="E897" s="547"/>
      <c r="F897" s="1261"/>
    </row>
    <row r="898" spans="4:6" ht="15.75" customHeight="1" x14ac:dyDescent="0.2">
      <c r="D898"/>
      <c r="E898" s="547"/>
      <c r="F898" s="1261"/>
    </row>
    <row r="899" spans="4:6" ht="15.75" customHeight="1" x14ac:dyDescent="0.2">
      <c r="D899"/>
      <c r="E899" s="547"/>
      <c r="F899" s="1261"/>
    </row>
    <row r="900" spans="4:6" ht="15.75" customHeight="1" x14ac:dyDescent="0.2">
      <c r="D900"/>
      <c r="E900" s="547"/>
      <c r="F900" s="1261"/>
    </row>
    <row r="901" spans="4:6" ht="15.75" customHeight="1" x14ac:dyDescent="0.2">
      <c r="D901"/>
      <c r="E901" s="547"/>
      <c r="F901" s="1261"/>
    </row>
    <row r="902" spans="4:6" ht="15.75" customHeight="1" x14ac:dyDescent="0.2">
      <c r="D902"/>
      <c r="E902" s="547"/>
      <c r="F902" s="1261"/>
    </row>
    <row r="903" spans="4:6" ht="15.75" customHeight="1" x14ac:dyDescent="0.2">
      <c r="D903"/>
      <c r="E903" s="547"/>
      <c r="F903" s="1261"/>
    </row>
    <row r="904" spans="4:6" ht="15.75" customHeight="1" x14ac:dyDescent="0.2">
      <c r="D904"/>
      <c r="E904" s="547"/>
      <c r="F904" s="1261"/>
    </row>
    <row r="905" spans="4:6" ht="15.75" customHeight="1" x14ac:dyDescent="0.2">
      <c r="D905"/>
      <c r="E905" s="547"/>
      <c r="F905" s="1261"/>
    </row>
    <row r="906" spans="4:6" ht="15.75" customHeight="1" x14ac:dyDescent="0.2">
      <c r="D906"/>
      <c r="E906" s="547"/>
      <c r="F906" s="1261"/>
    </row>
    <row r="907" spans="4:6" ht="15.75" customHeight="1" x14ac:dyDescent="0.2">
      <c r="D907"/>
      <c r="E907" s="547"/>
      <c r="F907" s="1261"/>
    </row>
    <row r="908" spans="4:6" ht="15.75" customHeight="1" x14ac:dyDescent="0.2">
      <c r="D908"/>
      <c r="E908" s="547"/>
      <c r="F908" s="1261"/>
    </row>
    <row r="909" spans="4:6" ht="15.75" customHeight="1" x14ac:dyDescent="0.2">
      <c r="D909"/>
      <c r="E909" s="547"/>
      <c r="F909" s="1261"/>
    </row>
    <row r="910" spans="4:6" ht="15.75" customHeight="1" x14ac:dyDescent="0.2">
      <c r="D910"/>
      <c r="E910" s="547"/>
      <c r="F910" s="1261"/>
    </row>
    <row r="911" spans="4:6" ht="15.75" customHeight="1" x14ac:dyDescent="0.2">
      <c r="D911"/>
      <c r="E911" s="547"/>
      <c r="F911" s="1261"/>
    </row>
    <row r="912" spans="4:6" ht="15.75" customHeight="1" x14ac:dyDescent="0.2">
      <c r="D912"/>
      <c r="E912" s="547"/>
      <c r="F912" s="1261"/>
    </row>
    <row r="913" spans="4:6" ht="15.75" customHeight="1" x14ac:dyDescent="0.2">
      <c r="D913"/>
      <c r="E913" s="547"/>
      <c r="F913" s="1261"/>
    </row>
    <row r="914" spans="4:6" ht="15.75" customHeight="1" x14ac:dyDescent="0.2">
      <c r="D914"/>
      <c r="E914" s="547"/>
      <c r="F914" s="1261"/>
    </row>
    <row r="915" spans="4:6" ht="15.75" customHeight="1" x14ac:dyDescent="0.2">
      <c r="D915"/>
      <c r="E915" s="547"/>
      <c r="F915" s="1261"/>
    </row>
    <row r="916" spans="4:6" ht="15.75" customHeight="1" x14ac:dyDescent="0.2">
      <c r="D916"/>
      <c r="E916" s="547"/>
      <c r="F916" s="1261"/>
    </row>
    <row r="917" spans="4:6" ht="15.75" customHeight="1" x14ac:dyDescent="0.2">
      <c r="D917"/>
      <c r="E917" s="547"/>
      <c r="F917" s="1261"/>
    </row>
    <row r="918" spans="4:6" ht="15.75" customHeight="1" x14ac:dyDescent="0.2">
      <c r="D918"/>
      <c r="E918" s="547"/>
      <c r="F918" s="1261"/>
    </row>
    <row r="919" spans="4:6" ht="15.75" customHeight="1" x14ac:dyDescent="0.2">
      <c r="D919"/>
      <c r="E919" s="547"/>
      <c r="F919" s="1261"/>
    </row>
    <row r="920" spans="4:6" ht="15.75" customHeight="1" x14ac:dyDescent="0.2">
      <c r="D920"/>
      <c r="E920" s="547"/>
      <c r="F920" s="1261"/>
    </row>
    <row r="921" spans="4:6" ht="15.75" customHeight="1" x14ac:dyDescent="0.2">
      <c r="D921"/>
      <c r="E921" s="547"/>
      <c r="F921" s="1261"/>
    </row>
    <row r="922" spans="4:6" ht="15.75" customHeight="1" x14ac:dyDescent="0.2">
      <c r="D922"/>
      <c r="E922" s="547"/>
      <c r="F922" s="1261"/>
    </row>
    <row r="923" spans="4:6" ht="15.75" customHeight="1" x14ac:dyDescent="0.2">
      <c r="D923"/>
      <c r="E923" s="547"/>
      <c r="F923" s="1261"/>
    </row>
    <row r="924" spans="4:6" ht="15.75" customHeight="1" x14ac:dyDescent="0.2">
      <c r="D924"/>
      <c r="E924" s="547"/>
      <c r="F924" s="1261"/>
    </row>
    <row r="925" spans="4:6" ht="15.75" customHeight="1" x14ac:dyDescent="0.2">
      <c r="D925"/>
      <c r="E925" s="547"/>
      <c r="F925" s="1261"/>
    </row>
    <row r="926" spans="4:6" ht="15.75" customHeight="1" x14ac:dyDescent="0.2">
      <c r="D926"/>
      <c r="E926" s="547"/>
      <c r="F926" s="1261"/>
    </row>
    <row r="927" spans="4:6" ht="15.75" customHeight="1" x14ac:dyDescent="0.2">
      <c r="D927"/>
      <c r="E927" s="547"/>
      <c r="F927" s="1261"/>
    </row>
    <row r="928" spans="4:6" ht="15.75" customHeight="1" x14ac:dyDescent="0.2">
      <c r="D928"/>
      <c r="E928" s="547"/>
      <c r="F928" s="1261"/>
    </row>
    <row r="929" spans="4:6" ht="15.75" customHeight="1" x14ac:dyDescent="0.2">
      <c r="D929"/>
      <c r="E929" s="547"/>
      <c r="F929" s="1261"/>
    </row>
    <row r="930" spans="4:6" ht="15.75" customHeight="1" x14ac:dyDescent="0.2">
      <c r="D930"/>
      <c r="E930" s="547"/>
      <c r="F930" s="1261"/>
    </row>
    <row r="931" spans="4:6" ht="15.75" customHeight="1" x14ac:dyDescent="0.2">
      <c r="D931"/>
      <c r="E931" s="547"/>
      <c r="F931" s="1261"/>
    </row>
    <row r="932" spans="4:6" ht="15.75" customHeight="1" x14ac:dyDescent="0.2">
      <c r="D932"/>
      <c r="E932" s="547"/>
      <c r="F932" s="1261"/>
    </row>
    <row r="933" spans="4:6" ht="15.75" customHeight="1" x14ac:dyDescent="0.2">
      <c r="D933"/>
      <c r="E933" s="547"/>
      <c r="F933" s="1261"/>
    </row>
    <row r="934" spans="4:6" ht="15.75" customHeight="1" x14ac:dyDescent="0.2">
      <c r="D934"/>
      <c r="E934" s="547"/>
      <c r="F934" s="1261"/>
    </row>
    <row r="935" spans="4:6" ht="15.75" customHeight="1" x14ac:dyDescent="0.2">
      <c r="D935"/>
      <c r="E935" s="547"/>
      <c r="F935" s="1261"/>
    </row>
    <row r="936" spans="4:6" ht="15.75" customHeight="1" x14ac:dyDescent="0.2">
      <c r="D936"/>
      <c r="E936" s="547"/>
      <c r="F936" s="1261"/>
    </row>
    <row r="937" spans="4:6" ht="15.75" customHeight="1" x14ac:dyDescent="0.2">
      <c r="D937"/>
      <c r="E937" s="547"/>
      <c r="F937" s="1261"/>
    </row>
    <row r="938" spans="4:6" ht="15.75" customHeight="1" x14ac:dyDescent="0.2">
      <c r="D938"/>
      <c r="E938" s="547"/>
      <c r="F938" s="1261"/>
    </row>
    <row r="939" spans="4:6" ht="15.75" customHeight="1" x14ac:dyDescent="0.2">
      <c r="D939"/>
      <c r="E939" s="547"/>
      <c r="F939" s="1261"/>
    </row>
    <row r="940" spans="4:6" ht="15.75" customHeight="1" x14ac:dyDescent="0.2">
      <c r="D940"/>
      <c r="E940" s="547"/>
      <c r="F940" s="1261"/>
    </row>
    <row r="941" spans="4:6" ht="15.75" customHeight="1" x14ac:dyDescent="0.2">
      <c r="D941"/>
      <c r="E941" s="547"/>
      <c r="F941" s="1261"/>
    </row>
    <row r="942" spans="4:6" ht="15.75" customHeight="1" x14ac:dyDescent="0.2">
      <c r="D942"/>
      <c r="E942" s="547"/>
      <c r="F942" s="1261"/>
    </row>
    <row r="943" spans="4:6" ht="15.75" customHeight="1" x14ac:dyDescent="0.2">
      <c r="D943"/>
      <c r="E943" s="547"/>
      <c r="F943" s="1261"/>
    </row>
    <row r="944" spans="4:6" ht="15.75" customHeight="1" x14ac:dyDescent="0.2">
      <c r="D944"/>
      <c r="E944" s="547"/>
      <c r="F944" s="1261"/>
    </row>
    <row r="945" spans="4:6" ht="15.75" customHeight="1" x14ac:dyDescent="0.2">
      <c r="D945"/>
      <c r="E945" s="547"/>
      <c r="F945" s="1261"/>
    </row>
    <row r="946" spans="4:6" ht="15.75" customHeight="1" x14ac:dyDescent="0.2">
      <c r="D946"/>
      <c r="E946" s="547"/>
      <c r="F946" s="1261"/>
    </row>
    <row r="947" spans="4:6" ht="15.75" customHeight="1" x14ac:dyDescent="0.2">
      <c r="D947"/>
      <c r="E947" s="547"/>
      <c r="F947" s="1261"/>
    </row>
    <row r="948" spans="4:6" ht="15.75" customHeight="1" x14ac:dyDescent="0.2">
      <c r="D948"/>
      <c r="E948" s="547"/>
      <c r="F948" s="1261"/>
    </row>
    <row r="949" spans="4:6" ht="15.75" customHeight="1" x14ac:dyDescent="0.2">
      <c r="D949"/>
      <c r="E949" s="547"/>
      <c r="F949" s="1261"/>
    </row>
    <row r="950" spans="4:6" ht="15.75" customHeight="1" x14ac:dyDescent="0.2">
      <c r="D950"/>
      <c r="E950" s="547"/>
      <c r="F950" s="1261"/>
    </row>
    <row r="951" spans="4:6" ht="15.75" customHeight="1" x14ac:dyDescent="0.2">
      <c r="D951"/>
      <c r="E951" s="547"/>
      <c r="F951" s="1261"/>
    </row>
    <row r="952" spans="4:6" ht="15.75" customHeight="1" x14ac:dyDescent="0.2">
      <c r="D952"/>
      <c r="E952" s="547"/>
      <c r="F952" s="1261"/>
    </row>
    <row r="953" spans="4:6" ht="15.75" customHeight="1" x14ac:dyDescent="0.2">
      <c r="D953"/>
      <c r="E953" s="547"/>
      <c r="F953" s="1261"/>
    </row>
    <row r="954" spans="4:6" ht="15.75" customHeight="1" x14ac:dyDescent="0.2">
      <c r="D954"/>
      <c r="E954" s="547"/>
      <c r="F954" s="1261"/>
    </row>
    <row r="955" spans="4:6" ht="15.75" customHeight="1" x14ac:dyDescent="0.2">
      <c r="D955"/>
      <c r="E955" s="547"/>
      <c r="F955" s="1261"/>
    </row>
    <row r="956" spans="4:6" ht="15.75" customHeight="1" x14ac:dyDescent="0.2">
      <c r="D956"/>
      <c r="E956" s="547"/>
      <c r="F956" s="1261"/>
    </row>
    <row r="957" spans="4:6" ht="15.75" customHeight="1" x14ac:dyDescent="0.2">
      <c r="D957"/>
      <c r="E957" s="547"/>
      <c r="F957" s="1261"/>
    </row>
    <row r="958" spans="4:6" ht="15.75" customHeight="1" x14ac:dyDescent="0.2">
      <c r="D958"/>
      <c r="E958" s="547"/>
      <c r="F958" s="1261"/>
    </row>
    <row r="959" spans="4:6" ht="15.75" customHeight="1" x14ac:dyDescent="0.2">
      <c r="D959"/>
      <c r="E959" s="547"/>
      <c r="F959" s="1261"/>
    </row>
    <row r="960" spans="4:6" ht="15.75" customHeight="1" x14ac:dyDescent="0.2">
      <c r="D960"/>
      <c r="E960" s="547"/>
      <c r="F960" s="1261"/>
    </row>
    <row r="961" spans="4:6" ht="15.75" customHeight="1" x14ac:dyDescent="0.2">
      <c r="D961"/>
      <c r="E961" s="547"/>
      <c r="F961" s="1261"/>
    </row>
    <row r="962" spans="4:6" ht="15.75" customHeight="1" x14ac:dyDescent="0.2">
      <c r="D962"/>
      <c r="E962" s="547"/>
      <c r="F962" s="1261"/>
    </row>
    <row r="963" spans="4:6" ht="15.75" customHeight="1" x14ac:dyDescent="0.2">
      <c r="D963"/>
      <c r="E963" s="547"/>
      <c r="F963" s="1261"/>
    </row>
    <row r="964" spans="4:6" ht="15.75" customHeight="1" x14ac:dyDescent="0.2">
      <c r="D964"/>
      <c r="E964" s="547"/>
      <c r="F964" s="1261"/>
    </row>
    <row r="965" spans="4:6" ht="15.75" customHeight="1" x14ac:dyDescent="0.2">
      <c r="D965"/>
      <c r="E965" s="547"/>
      <c r="F965" s="1261"/>
    </row>
    <row r="966" spans="4:6" ht="15.75" customHeight="1" x14ac:dyDescent="0.2">
      <c r="D966"/>
      <c r="E966" s="547"/>
      <c r="F966" s="1261"/>
    </row>
    <row r="967" spans="4:6" ht="15.75" customHeight="1" x14ac:dyDescent="0.2">
      <c r="D967"/>
      <c r="E967" s="547"/>
      <c r="F967" s="1261"/>
    </row>
    <row r="968" spans="4:6" ht="15.75" customHeight="1" x14ac:dyDescent="0.2">
      <c r="D968"/>
      <c r="E968" s="547"/>
      <c r="F968" s="1261"/>
    </row>
    <row r="969" spans="4:6" ht="15.75" customHeight="1" x14ac:dyDescent="0.2">
      <c r="D969"/>
      <c r="E969" s="547"/>
      <c r="F969" s="1261"/>
    </row>
    <row r="970" spans="4:6" ht="15.75" customHeight="1" x14ac:dyDescent="0.2">
      <c r="D970"/>
      <c r="E970" s="547"/>
      <c r="F970" s="1261"/>
    </row>
    <row r="971" spans="4:6" ht="15.75" customHeight="1" x14ac:dyDescent="0.2">
      <c r="D971"/>
      <c r="E971" s="547"/>
      <c r="F971" s="1261"/>
    </row>
    <row r="972" spans="4:6" ht="15.75" customHeight="1" x14ac:dyDescent="0.2">
      <c r="D972"/>
      <c r="E972" s="547"/>
      <c r="F972" s="1261"/>
    </row>
    <row r="973" spans="4:6" ht="15.75" customHeight="1" x14ac:dyDescent="0.2">
      <c r="D973"/>
      <c r="E973" s="547"/>
      <c r="F973" s="1261"/>
    </row>
    <row r="974" spans="4:6" ht="15.75" customHeight="1" x14ac:dyDescent="0.2">
      <c r="D974"/>
      <c r="E974" s="547"/>
      <c r="F974" s="1261"/>
    </row>
    <row r="975" spans="4:6" ht="15.75" customHeight="1" x14ac:dyDescent="0.2">
      <c r="D975"/>
      <c r="E975" s="547"/>
      <c r="F975" s="1261"/>
    </row>
    <row r="976" spans="4:6" ht="15.75" customHeight="1" x14ac:dyDescent="0.2">
      <c r="D976"/>
      <c r="E976" s="547"/>
      <c r="F976" s="1261"/>
    </row>
    <row r="977" spans="4:6" ht="15.75" customHeight="1" x14ac:dyDescent="0.2">
      <c r="D977"/>
      <c r="E977" s="547"/>
      <c r="F977" s="1261"/>
    </row>
    <row r="978" spans="4:6" ht="15.75" customHeight="1" x14ac:dyDescent="0.2">
      <c r="D978"/>
      <c r="E978" s="547"/>
      <c r="F978" s="1261"/>
    </row>
    <row r="979" spans="4:6" ht="15.75" customHeight="1" x14ac:dyDescent="0.2">
      <c r="D979"/>
      <c r="E979" s="547"/>
      <c r="F979" s="1261"/>
    </row>
    <row r="980" spans="4:6" ht="15.75" customHeight="1" x14ac:dyDescent="0.2">
      <c r="D980"/>
      <c r="E980" s="547"/>
      <c r="F980" s="1261"/>
    </row>
    <row r="981" spans="4:6" ht="15.75" customHeight="1" x14ac:dyDescent="0.2">
      <c r="D981"/>
      <c r="E981" s="547"/>
      <c r="F981" s="1261"/>
    </row>
    <row r="982" spans="4:6" ht="15.75" customHeight="1" x14ac:dyDescent="0.2">
      <c r="D982"/>
      <c r="E982" s="547"/>
      <c r="F982" s="1261"/>
    </row>
    <row r="983" spans="4:6" ht="15.75" customHeight="1" x14ac:dyDescent="0.2">
      <c r="D983"/>
      <c r="E983" s="547"/>
      <c r="F983" s="1261"/>
    </row>
    <row r="984" spans="4:6" ht="15.75" customHeight="1" x14ac:dyDescent="0.2">
      <c r="D984"/>
      <c r="E984" s="547"/>
      <c r="F984" s="1261"/>
    </row>
    <row r="985" spans="4:6" ht="15.75" customHeight="1" x14ac:dyDescent="0.2">
      <c r="D985"/>
      <c r="E985" s="547"/>
      <c r="F985" s="1261"/>
    </row>
    <row r="986" spans="4:6" ht="15.75" customHeight="1" x14ac:dyDescent="0.2">
      <c r="D986"/>
      <c r="E986" s="547"/>
      <c r="F986" s="1261"/>
    </row>
    <row r="987" spans="4:6" ht="15.75" customHeight="1" x14ac:dyDescent="0.2">
      <c r="D987"/>
      <c r="E987" s="547"/>
      <c r="F987" s="1261"/>
    </row>
    <row r="988" spans="4:6" ht="15.75" customHeight="1" x14ac:dyDescent="0.2">
      <c r="D988"/>
      <c r="E988" s="547"/>
      <c r="F988" s="1261"/>
    </row>
    <row r="989" spans="4:6" ht="15.75" customHeight="1" x14ac:dyDescent="0.2">
      <c r="D989"/>
      <c r="E989" s="547"/>
      <c r="F989" s="1261"/>
    </row>
    <row r="990" spans="4:6" ht="15.75" customHeight="1" x14ac:dyDescent="0.2">
      <c r="D990"/>
      <c r="E990" s="547"/>
      <c r="F990" s="1261"/>
    </row>
    <row r="991" spans="4:6" ht="15.75" customHeight="1" x14ac:dyDescent="0.2">
      <c r="D991"/>
      <c r="E991" s="547"/>
      <c r="F991" s="1261"/>
    </row>
    <row r="992" spans="4:6" ht="15.75" customHeight="1" x14ac:dyDescent="0.2">
      <c r="D992"/>
      <c r="E992" s="547"/>
      <c r="F992" s="1261"/>
    </row>
    <row r="993" spans="4:6" ht="15.75" customHeight="1" x14ac:dyDescent="0.2">
      <c r="D993"/>
      <c r="E993" s="547"/>
      <c r="F993" s="1261"/>
    </row>
    <row r="994" spans="4:6" ht="15.75" customHeight="1" x14ac:dyDescent="0.2">
      <c r="D994"/>
      <c r="E994" s="547"/>
      <c r="F994" s="1261"/>
    </row>
    <row r="995" spans="4:6" ht="15.75" customHeight="1" x14ac:dyDescent="0.2">
      <c r="D995"/>
      <c r="E995" s="547"/>
      <c r="F995" s="1261"/>
    </row>
    <row r="996" spans="4:6" ht="15.75" customHeight="1" x14ac:dyDescent="0.2">
      <c r="D996"/>
      <c r="E996" s="547"/>
      <c r="F996" s="1261"/>
    </row>
    <row r="997" spans="4:6" ht="15.75" customHeight="1" x14ac:dyDescent="0.2">
      <c r="D997"/>
      <c r="E997" s="547"/>
      <c r="F997" s="1261"/>
    </row>
    <row r="998" spans="4:6" ht="15.75" customHeight="1" x14ac:dyDescent="0.2">
      <c r="D998"/>
      <c r="E998" s="547"/>
      <c r="F998" s="1261"/>
    </row>
    <row r="999" spans="4:6" ht="15.75" customHeight="1" x14ac:dyDescent="0.2">
      <c r="D999"/>
      <c r="E999" s="547"/>
      <c r="F999" s="1261"/>
    </row>
    <row r="1000" spans="4:6" ht="15.75" customHeight="1" x14ac:dyDescent="0.2">
      <c r="D1000"/>
      <c r="E1000" s="547"/>
      <c r="F1000" s="1261"/>
    </row>
    <row r="1001" spans="4:6" ht="15.75" customHeight="1" x14ac:dyDescent="0.2">
      <c r="D1001"/>
      <c r="E1001" s="547"/>
      <c r="F1001" s="1261"/>
    </row>
    <row r="1002" spans="4:6" ht="15.75" customHeight="1" x14ac:dyDescent="0.2">
      <c r="D1002"/>
      <c r="E1002" s="547"/>
      <c r="F1002" s="1261"/>
    </row>
    <row r="1003" spans="4:6" ht="15.75" customHeight="1" x14ac:dyDescent="0.2">
      <c r="D1003"/>
      <c r="E1003" s="547"/>
      <c r="F1003" s="1261"/>
    </row>
    <row r="1004" spans="4:6" ht="15.75" customHeight="1" x14ac:dyDescent="0.2">
      <c r="D1004"/>
      <c r="E1004" s="547"/>
      <c r="F1004" s="1261"/>
    </row>
    <row r="1005" spans="4:6" ht="15.75" customHeight="1" x14ac:dyDescent="0.2">
      <c r="D1005"/>
      <c r="E1005" s="547"/>
      <c r="F1005" s="1261"/>
    </row>
    <row r="1006" spans="4:6" ht="15.75" customHeight="1" x14ac:dyDescent="0.2">
      <c r="D1006"/>
      <c r="E1006" s="547"/>
      <c r="F1006" s="1261"/>
    </row>
    <row r="1007" spans="4:6" ht="15.75" customHeight="1" x14ac:dyDescent="0.2">
      <c r="D1007"/>
      <c r="E1007" s="547"/>
      <c r="F1007" s="1261"/>
    </row>
    <row r="1008" spans="4:6" ht="15.75" customHeight="1" x14ac:dyDescent="0.2">
      <c r="D1008"/>
      <c r="E1008" s="547"/>
      <c r="F1008" s="1261"/>
    </row>
    <row r="1009" spans="4:6" ht="15.75" customHeight="1" x14ac:dyDescent="0.2">
      <c r="D1009"/>
      <c r="E1009" s="547"/>
      <c r="F1009" s="1261"/>
    </row>
    <row r="1010" spans="4:6" ht="15.75" customHeight="1" x14ac:dyDescent="0.2">
      <c r="D1010"/>
      <c r="E1010" s="547"/>
      <c r="F1010" s="1261"/>
    </row>
    <row r="1011" spans="4:6" ht="15.75" customHeight="1" x14ac:dyDescent="0.2">
      <c r="D1011"/>
      <c r="E1011" s="547"/>
      <c r="F1011" s="1261"/>
    </row>
    <row r="1012" spans="4:6" ht="15.75" customHeight="1" x14ac:dyDescent="0.2">
      <c r="D1012"/>
      <c r="E1012" s="547"/>
      <c r="F1012" s="1261"/>
    </row>
    <row r="1013" spans="4:6" ht="15.75" customHeight="1" x14ac:dyDescent="0.2">
      <c r="D1013"/>
      <c r="E1013" s="547"/>
      <c r="F1013" s="1261"/>
    </row>
    <row r="1014" spans="4:6" ht="15.75" customHeight="1" x14ac:dyDescent="0.2">
      <c r="D1014"/>
      <c r="E1014" s="547"/>
      <c r="F1014" s="1261"/>
    </row>
    <row r="1015" spans="4:6" ht="15.75" customHeight="1" x14ac:dyDescent="0.2">
      <c r="D1015"/>
      <c r="E1015" s="547"/>
      <c r="F1015" s="1261"/>
    </row>
    <row r="1016" spans="4:6" ht="15.75" customHeight="1" x14ac:dyDescent="0.2">
      <c r="D1016"/>
      <c r="E1016" s="547"/>
      <c r="F1016" s="1261"/>
    </row>
    <row r="1017" spans="4:6" ht="15.75" customHeight="1" x14ac:dyDescent="0.2">
      <c r="D1017"/>
      <c r="E1017" s="547"/>
      <c r="F1017" s="1261"/>
    </row>
    <row r="1018" spans="4:6" ht="15.75" customHeight="1" x14ac:dyDescent="0.2">
      <c r="D1018"/>
      <c r="E1018" s="547"/>
      <c r="F1018" s="1261"/>
    </row>
    <row r="1019" spans="4:6" ht="15.75" customHeight="1" x14ac:dyDescent="0.2">
      <c r="D1019"/>
      <c r="E1019" s="547"/>
      <c r="F1019" s="1261"/>
    </row>
    <row r="1020" spans="4:6" ht="15.75" customHeight="1" x14ac:dyDescent="0.2">
      <c r="D1020"/>
      <c r="E1020" s="547"/>
      <c r="F1020" s="1261"/>
    </row>
    <row r="1021" spans="4:6" ht="15.75" customHeight="1" x14ac:dyDescent="0.2">
      <c r="D1021"/>
      <c r="E1021" s="547"/>
      <c r="F1021" s="1261"/>
    </row>
    <row r="1022" spans="4:6" ht="15.75" customHeight="1" x14ac:dyDescent="0.2">
      <c r="D1022"/>
      <c r="E1022" s="547"/>
      <c r="F1022" s="1261"/>
    </row>
    <row r="1023" spans="4:6" ht="15.75" customHeight="1" x14ac:dyDescent="0.2">
      <c r="D1023"/>
      <c r="E1023" s="547"/>
      <c r="F1023" s="1261"/>
    </row>
    <row r="1024" spans="4:6" ht="15.75" customHeight="1" x14ac:dyDescent="0.2">
      <c r="D1024"/>
      <c r="E1024" s="547"/>
      <c r="F1024" s="1261"/>
    </row>
    <row r="1025" spans="4:6" ht="15.75" customHeight="1" x14ac:dyDescent="0.2">
      <c r="D1025"/>
      <c r="E1025" s="547"/>
      <c r="F1025" s="1261"/>
    </row>
    <row r="1026" spans="4:6" ht="15.75" customHeight="1" x14ac:dyDescent="0.2">
      <c r="D1026"/>
      <c r="E1026" s="547"/>
      <c r="F1026" s="1261"/>
    </row>
    <row r="1027" spans="4:6" ht="15.75" customHeight="1" x14ac:dyDescent="0.2">
      <c r="D1027"/>
      <c r="E1027" s="547"/>
      <c r="F1027" s="1261"/>
    </row>
    <row r="1028" spans="4:6" ht="15.75" customHeight="1" x14ac:dyDescent="0.2">
      <c r="D1028"/>
      <c r="E1028" s="547"/>
      <c r="F1028" s="1261"/>
    </row>
    <row r="1029" spans="4:6" ht="15.75" customHeight="1" x14ac:dyDescent="0.2">
      <c r="D1029"/>
      <c r="E1029" s="547"/>
      <c r="F1029" s="1261"/>
    </row>
    <row r="1030" spans="4:6" ht="15.75" customHeight="1" x14ac:dyDescent="0.2">
      <c r="D1030"/>
      <c r="E1030" s="547"/>
      <c r="F1030" s="1261"/>
    </row>
    <row r="1031" spans="4:6" ht="15.75" customHeight="1" x14ac:dyDescent="0.2">
      <c r="D1031"/>
      <c r="E1031" s="547"/>
      <c r="F1031" s="1261"/>
    </row>
    <row r="1032" spans="4:6" ht="15.75" customHeight="1" x14ac:dyDescent="0.2">
      <c r="D1032"/>
      <c r="E1032" s="547"/>
      <c r="F1032" s="1261"/>
    </row>
    <row r="1033" spans="4:6" ht="15.75" customHeight="1" x14ac:dyDescent="0.2">
      <c r="D1033"/>
      <c r="E1033" s="547"/>
      <c r="F1033" s="1261"/>
    </row>
    <row r="1034" spans="4:6" ht="15.75" customHeight="1" x14ac:dyDescent="0.2">
      <c r="D1034"/>
      <c r="E1034" s="547"/>
      <c r="F1034" s="1261"/>
    </row>
    <row r="1035" spans="4:6" ht="15.75" customHeight="1" x14ac:dyDescent="0.2">
      <c r="D1035"/>
      <c r="E1035" s="547"/>
      <c r="F1035" s="1261"/>
    </row>
    <row r="1036" spans="4:6" ht="15.75" customHeight="1" x14ac:dyDescent="0.2">
      <c r="D1036"/>
      <c r="E1036" s="547"/>
      <c r="F1036" s="1261"/>
    </row>
    <row r="1037" spans="4:6" ht="15.75" customHeight="1" x14ac:dyDescent="0.2">
      <c r="D1037"/>
      <c r="E1037" s="547"/>
      <c r="F1037" s="1261"/>
    </row>
    <row r="1038" spans="4:6" ht="15.75" customHeight="1" x14ac:dyDescent="0.2">
      <c r="D1038"/>
      <c r="E1038" s="547"/>
      <c r="F1038" s="1261"/>
    </row>
    <row r="1039" spans="4:6" ht="15.75" customHeight="1" x14ac:dyDescent="0.2">
      <c r="D1039"/>
      <c r="E1039" s="547"/>
      <c r="F1039" s="1261"/>
    </row>
    <row r="1040" spans="4:6" ht="15.75" customHeight="1" x14ac:dyDescent="0.2">
      <c r="D1040"/>
      <c r="E1040" s="547"/>
      <c r="F1040" s="1261"/>
    </row>
    <row r="1041" spans="4:6" ht="15.75" customHeight="1" x14ac:dyDescent="0.2">
      <c r="D1041"/>
      <c r="E1041" s="547"/>
      <c r="F1041" s="1261"/>
    </row>
    <row r="1042" spans="4:6" ht="15.75" customHeight="1" x14ac:dyDescent="0.2">
      <c r="D1042"/>
      <c r="E1042" s="547"/>
      <c r="F1042" s="1261"/>
    </row>
    <row r="1043" spans="4:6" ht="15.75" customHeight="1" x14ac:dyDescent="0.2">
      <c r="D1043"/>
      <c r="E1043" s="547"/>
      <c r="F1043" s="1261"/>
    </row>
    <row r="1044" spans="4:6" ht="15.75" customHeight="1" x14ac:dyDescent="0.2">
      <c r="D1044"/>
      <c r="E1044" s="547"/>
      <c r="F1044" s="1261"/>
    </row>
    <row r="1045" spans="4:6" ht="15.75" customHeight="1" x14ac:dyDescent="0.2">
      <c r="D1045"/>
      <c r="E1045" s="547"/>
      <c r="F1045" s="1261"/>
    </row>
    <row r="1046" spans="4:6" ht="15.75" customHeight="1" x14ac:dyDescent="0.2">
      <c r="D1046"/>
      <c r="E1046" s="547"/>
      <c r="F1046" s="1261"/>
    </row>
    <row r="1047" spans="4:6" ht="15.75" customHeight="1" x14ac:dyDescent="0.2">
      <c r="D1047"/>
      <c r="E1047" s="547"/>
      <c r="F1047" s="1261"/>
    </row>
    <row r="1048" spans="4:6" ht="15.75" customHeight="1" x14ac:dyDescent="0.2">
      <c r="D1048"/>
      <c r="E1048" s="547"/>
      <c r="F1048" s="1261"/>
    </row>
    <row r="1049" spans="4:6" ht="15.75" customHeight="1" x14ac:dyDescent="0.2">
      <c r="D1049"/>
      <c r="E1049" s="547"/>
      <c r="F1049" s="1261"/>
    </row>
    <row r="1050" spans="4:6" ht="15.75" customHeight="1" x14ac:dyDescent="0.2">
      <c r="D1050"/>
      <c r="E1050" s="547"/>
      <c r="F1050" s="1261"/>
    </row>
    <row r="1051" spans="4:6" ht="15.75" customHeight="1" x14ac:dyDescent="0.2">
      <c r="D1051"/>
      <c r="E1051" s="547"/>
      <c r="F1051" s="1261"/>
    </row>
    <row r="1052" spans="4:6" ht="15.75" customHeight="1" x14ac:dyDescent="0.2">
      <c r="D1052"/>
      <c r="E1052" s="547"/>
      <c r="F1052" s="1261"/>
    </row>
    <row r="1053" spans="4:6" ht="15.75" customHeight="1" x14ac:dyDescent="0.2">
      <c r="D1053"/>
      <c r="E1053" s="547"/>
      <c r="F1053" s="1261"/>
    </row>
    <row r="1054" spans="4:6" ht="15.75" customHeight="1" x14ac:dyDescent="0.2">
      <c r="D1054"/>
      <c r="E1054" s="547"/>
      <c r="F1054" s="1261"/>
    </row>
    <row r="1055" spans="4:6" ht="15.75" customHeight="1" x14ac:dyDescent="0.2">
      <c r="D1055"/>
      <c r="E1055" s="547"/>
      <c r="F1055" s="1261"/>
    </row>
    <row r="1056" spans="4:6" ht="15.75" customHeight="1" x14ac:dyDescent="0.2">
      <c r="D1056"/>
      <c r="E1056" s="547"/>
      <c r="F1056" s="1261"/>
    </row>
    <row r="1057" spans="4:6" ht="15.75" customHeight="1" x14ac:dyDescent="0.2">
      <c r="D1057"/>
      <c r="E1057" s="547"/>
      <c r="F1057" s="1261"/>
    </row>
    <row r="1058" spans="4:6" ht="15.75" customHeight="1" x14ac:dyDescent="0.2">
      <c r="D1058"/>
      <c r="E1058" s="547"/>
      <c r="F1058" s="1261"/>
    </row>
    <row r="1059" spans="4:6" ht="15.75" customHeight="1" x14ac:dyDescent="0.2">
      <c r="D1059"/>
      <c r="E1059" s="547"/>
      <c r="F1059" s="1261"/>
    </row>
    <row r="1060" spans="4:6" ht="15.75" customHeight="1" x14ac:dyDescent="0.2">
      <c r="D1060"/>
      <c r="E1060" s="547"/>
      <c r="F1060" s="1261"/>
    </row>
    <row r="1061" spans="4:6" ht="15.75" customHeight="1" x14ac:dyDescent="0.2">
      <c r="D1061"/>
      <c r="E1061" s="547"/>
      <c r="F1061" s="1261"/>
    </row>
    <row r="1062" spans="4:6" ht="15.75" customHeight="1" x14ac:dyDescent="0.2">
      <c r="D1062"/>
      <c r="E1062" s="547"/>
      <c r="F1062" s="1261"/>
    </row>
    <row r="1063" spans="4:6" ht="15.75" customHeight="1" x14ac:dyDescent="0.2">
      <c r="D1063"/>
      <c r="E1063" s="547"/>
      <c r="F1063" s="1261"/>
    </row>
    <row r="1064" spans="4:6" ht="15.75" customHeight="1" x14ac:dyDescent="0.2">
      <c r="D1064"/>
      <c r="E1064" s="547"/>
      <c r="F1064" s="1261"/>
    </row>
    <row r="1065" spans="4:6" ht="15.75" customHeight="1" x14ac:dyDescent="0.2">
      <c r="D1065"/>
      <c r="E1065" s="547"/>
      <c r="F1065" s="1261"/>
    </row>
    <row r="1066" spans="4:6" ht="15.75" customHeight="1" x14ac:dyDescent="0.2">
      <c r="D1066"/>
      <c r="E1066" s="547"/>
      <c r="F1066" s="1261"/>
    </row>
    <row r="1067" spans="4:6" ht="15.75" customHeight="1" x14ac:dyDescent="0.2">
      <c r="D1067"/>
      <c r="E1067" s="547"/>
      <c r="F1067" s="1261"/>
    </row>
    <row r="1068" spans="4:6" ht="15.75" customHeight="1" x14ac:dyDescent="0.2">
      <c r="D1068"/>
      <c r="E1068" s="547"/>
      <c r="F1068" s="1261"/>
    </row>
    <row r="1069" spans="4:6" ht="15.75" customHeight="1" x14ac:dyDescent="0.2">
      <c r="D1069"/>
      <c r="E1069" s="547"/>
      <c r="F1069" s="1261"/>
    </row>
    <row r="1070" spans="4:6" ht="15.75" customHeight="1" x14ac:dyDescent="0.2">
      <c r="D1070"/>
      <c r="E1070" s="547"/>
      <c r="F1070" s="1261"/>
    </row>
    <row r="1071" spans="4:6" ht="15.75" customHeight="1" x14ac:dyDescent="0.2">
      <c r="D1071"/>
      <c r="E1071" s="547"/>
      <c r="F1071" s="1261"/>
    </row>
    <row r="1072" spans="4:6" ht="15.75" customHeight="1" x14ac:dyDescent="0.2">
      <c r="D1072"/>
      <c r="E1072" s="547"/>
      <c r="F1072" s="1261"/>
    </row>
    <row r="1073" spans="4:6" ht="15.75" customHeight="1" x14ac:dyDescent="0.2">
      <c r="D1073"/>
      <c r="E1073" s="547"/>
      <c r="F1073" s="1261"/>
    </row>
    <row r="1074" spans="4:6" ht="15.75" customHeight="1" x14ac:dyDescent="0.2">
      <c r="D1074"/>
      <c r="E1074" s="547"/>
      <c r="F1074" s="1261"/>
    </row>
    <row r="1075" spans="4:6" ht="15.75" customHeight="1" x14ac:dyDescent="0.2">
      <c r="D1075"/>
      <c r="E1075" s="547"/>
      <c r="F1075" s="1261"/>
    </row>
    <row r="1076" spans="4:6" ht="15.75" customHeight="1" x14ac:dyDescent="0.2">
      <c r="D1076"/>
      <c r="E1076" s="547"/>
      <c r="F1076" s="1261"/>
    </row>
    <row r="1077" spans="4:6" ht="15.75" customHeight="1" x14ac:dyDescent="0.2">
      <c r="D1077"/>
      <c r="E1077" s="547"/>
      <c r="F1077" s="1261"/>
    </row>
    <row r="1078" spans="4:6" ht="15.75" customHeight="1" x14ac:dyDescent="0.2">
      <c r="D1078"/>
      <c r="E1078" s="547"/>
      <c r="F1078" s="1261"/>
    </row>
    <row r="1079" spans="4:6" ht="15.75" customHeight="1" x14ac:dyDescent="0.2">
      <c r="D1079"/>
      <c r="E1079" s="547"/>
      <c r="F1079" s="1261"/>
    </row>
    <row r="1080" spans="4:6" ht="15.75" customHeight="1" x14ac:dyDescent="0.2">
      <c r="D1080"/>
      <c r="E1080" s="547"/>
      <c r="F1080" s="1261"/>
    </row>
    <row r="1081" spans="4:6" ht="15.75" customHeight="1" x14ac:dyDescent="0.2">
      <c r="D1081"/>
      <c r="E1081" s="547"/>
      <c r="F1081" s="1261"/>
    </row>
    <row r="1082" spans="4:6" ht="15.75" customHeight="1" x14ac:dyDescent="0.2">
      <c r="D1082"/>
      <c r="E1082" s="547"/>
      <c r="F1082" s="1261"/>
    </row>
    <row r="1083" spans="4:6" ht="15.75" customHeight="1" x14ac:dyDescent="0.2">
      <c r="D1083"/>
      <c r="E1083" s="547"/>
      <c r="F1083" s="1261"/>
    </row>
    <row r="1084" spans="4:6" ht="15.75" customHeight="1" x14ac:dyDescent="0.2">
      <c r="D1084"/>
      <c r="E1084" s="547"/>
      <c r="F1084" s="1261"/>
    </row>
    <row r="1085" spans="4:6" ht="15.75" customHeight="1" x14ac:dyDescent="0.2">
      <c r="D1085"/>
      <c r="E1085" s="547"/>
      <c r="F1085" s="1261"/>
    </row>
    <row r="1086" spans="4:6" ht="15.75" customHeight="1" x14ac:dyDescent="0.2">
      <c r="D1086"/>
      <c r="E1086" s="547"/>
      <c r="F1086" s="1261"/>
    </row>
    <row r="1087" spans="4:6" ht="15.75" customHeight="1" x14ac:dyDescent="0.2">
      <c r="D1087"/>
      <c r="E1087" s="547"/>
      <c r="F1087" s="1261"/>
    </row>
    <row r="1088" spans="4:6" ht="15.75" customHeight="1" x14ac:dyDescent="0.2">
      <c r="D1088"/>
      <c r="E1088" s="547"/>
      <c r="F1088" s="1261"/>
    </row>
    <row r="1089" spans="4:6" ht="15.75" customHeight="1" x14ac:dyDescent="0.2">
      <c r="D1089"/>
      <c r="E1089" s="547"/>
      <c r="F1089" s="1261"/>
    </row>
    <row r="1090" spans="4:6" ht="15.75" customHeight="1" x14ac:dyDescent="0.2">
      <c r="D1090"/>
      <c r="E1090" s="547"/>
      <c r="F1090" s="1261"/>
    </row>
    <row r="1091" spans="4:6" ht="15.75" customHeight="1" x14ac:dyDescent="0.2">
      <c r="D1091"/>
      <c r="E1091" s="547"/>
      <c r="F1091" s="1261"/>
    </row>
    <row r="1092" spans="4:6" ht="15.75" customHeight="1" x14ac:dyDescent="0.2">
      <c r="D1092"/>
      <c r="E1092" s="547"/>
      <c r="F1092" s="1261"/>
    </row>
    <row r="1093" spans="4:6" ht="15.75" customHeight="1" x14ac:dyDescent="0.2">
      <c r="D1093"/>
      <c r="E1093" s="547"/>
      <c r="F1093" s="1261"/>
    </row>
    <row r="1094" spans="4:6" ht="15.75" customHeight="1" x14ac:dyDescent="0.2">
      <c r="D1094"/>
      <c r="E1094" s="547"/>
      <c r="F1094" s="1261"/>
    </row>
    <row r="1095" spans="4:6" ht="15.75" customHeight="1" x14ac:dyDescent="0.2">
      <c r="D1095"/>
      <c r="E1095" s="547"/>
      <c r="F1095" s="1261"/>
    </row>
    <row r="1096" spans="4:6" ht="15.75" customHeight="1" x14ac:dyDescent="0.2">
      <c r="D1096"/>
      <c r="E1096" s="547"/>
      <c r="F1096" s="1261"/>
    </row>
    <row r="1097" spans="4:6" ht="15.75" customHeight="1" x14ac:dyDescent="0.2">
      <c r="D1097"/>
      <c r="E1097" s="547"/>
      <c r="F1097" s="1261"/>
    </row>
    <row r="1098" spans="4:6" ht="15.75" customHeight="1" x14ac:dyDescent="0.2">
      <c r="D1098"/>
      <c r="E1098" s="547"/>
      <c r="F1098" s="1261"/>
    </row>
    <row r="1099" spans="4:6" ht="15.75" customHeight="1" x14ac:dyDescent="0.2">
      <c r="D1099"/>
      <c r="E1099" s="547"/>
      <c r="F1099" s="1261"/>
    </row>
    <row r="1100" spans="4:6" ht="15.75" customHeight="1" x14ac:dyDescent="0.2">
      <c r="D1100"/>
      <c r="E1100" s="547"/>
      <c r="F1100" s="1261"/>
    </row>
    <row r="1101" spans="4:6" ht="15.75" customHeight="1" x14ac:dyDescent="0.2">
      <c r="D1101"/>
      <c r="E1101" s="547"/>
      <c r="F1101" s="1261"/>
    </row>
    <row r="1102" spans="4:6" ht="15.75" customHeight="1" x14ac:dyDescent="0.2">
      <c r="D1102"/>
      <c r="E1102" s="547"/>
      <c r="F1102" s="1261"/>
    </row>
    <row r="1103" spans="4:6" ht="15.75" customHeight="1" x14ac:dyDescent="0.2">
      <c r="D1103"/>
      <c r="E1103" s="547"/>
      <c r="F1103" s="1261"/>
    </row>
    <row r="1104" spans="4:6" ht="15.75" customHeight="1" x14ac:dyDescent="0.2">
      <c r="D1104"/>
      <c r="E1104" s="547"/>
      <c r="F1104" s="1261"/>
    </row>
    <row r="1105" spans="4:6" ht="15.75" customHeight="1" x14ac:dyDescent="0.2">
      <c r="D1105"/>
      <c r="E1105" s="547"/>
      <c r="F1105" s="1261"/>
    </row>
    <row r="1106" spans="4:6" ht="15.75" customHeight="1" x14ac:dyDescent="0.2">
      <c r="D1106"/>
      <c r="E1106" s="547"/>
      <c r="F1106" s="1261"/>
    </row>
    <row r="1107" spans="4:6" ht="15.75" customHeight="1" x14ac:dyDescent="0.2">
      <c r="D1107"/>
      <c r="E1107" s="547"/>
      <c r="F1107" s="1261"/>
    </row>
    <row r="1108" spans="4:6" ht="15.75" customHeight="1" x14ac:dyDescent="0.2">
      <c r="D1108"/>
      <c r="E1108" s="547"/>
      <c r="F1108" s="1261"/>
    </row>
    <row r="1109" spans="4:6" ht="15.75" customHeight="1" x14ac:dyDescent="0.2">
      <c r="D1109"/>
      <c r="E1109" s="547"/>
      <c r="F1109" s="1261"/>
    </row>
    <row r="1110" spans="4:6" ht="15.75" customHeight="1" x14ac:dyDescent="0.2">
      <c r="D1110"/>
      <c r="E1110" s="547"/>
      <c r="F1110" s="1261"/>
    </row>
    <row r="1111" spans="4:6" ht="15.75" customHeight="1" x14ac:dyDescent="0.2">
      <c r="D1111"/>
      <c r="E1111" s="547"/>
      <c r="F1111" s="1261"/>
    </row>
    <row r="1112" spans="4:6" ht="15.75" customHeight="1" x14ac:dyDescent="0.2">
      <c r="D1112"/>
      <c r="E1112" s="547"/>
      <c r="F1112" s="1261"/>
    </row>
    <row r="1113" spans="4:6" ht="15.75" customHeight="1" x14ac:dyDescent="0.2">
      <c r="D1113"/>
      <c r="E1113" s="547"/>
      <c r="F1113" s="1261"/>
    </row>
    <row r="1114" spans="4:6" ht="15.75" customHeight="1" x14ac:dyDescent="0.2">
      <c r="D1114"/>
      <c r="E1114" s="547"/>
      <c r="F1114" s="1261"/>
    </row>
    <row r="1115" spans="4:6" ht="15.75" customHeight="1" x14ac:dyDescent="0.2">
      <c r="D1115"/>
      <c r="E1115" s="547"/>
      <c r="F1115" s="1261"/>
    </row>
    <row r="1116" spans="4:6" ht="15.75" customHeight="1" x14ac:dyDescent="0.2">
      <c r="D1116"/>
      <c r="E1116" s="547"/>
      <c r="F1116" s="1261"/>
    </row>
    <row r="1117" spans="4:6" ht="15.75" customHeight="1" x14ac:dyDescent="0.2">
      <c r="D1117"/>
      <c r="E1117" s="547"/>
      <c r="F1117" s="1261"/>
    </row>
    <row r="1118" spans="4:6" ht="15.75" customHeight="1" x14ac:dyDescent="0.2">
      <c r="D1118"/>
      <c r="E1118" s="547"/>
      <c r="F1118" s="1261"/>
    </row>
    <row r="1119" spans="4:6" ht="15.75" customHeight="1" x14ac:dyDescent="0.2">
      <c r="D1119"/>
      <c r="E1119" s="547"/>
      <c r="F1119" s="1261"/>
    </row>
    <row r="1120" spans="4:6" ht="15.75" customHeight="1" x14ac:dyDescent="0.2">
      <c r="D1120"/>
      <c r="E1120" s="547"/>
      <c r="F1120" s="1261"/>
    </row>
    <row r="1121" spans="4:6" ht="15.75" customHeight="1" x14ac:dyDescent="0.2">
      <c r="D1121"/>
      <c r="E1121" s="547"/>
      <c r="F1121" s="1261"/>
    </row>
    <row r="1122" spans="4:6" ht="15.75" customHeight="1" x14ac:dyDescent="0.2">
      <c r="D1122"/>
      <c r="E1122" s="547"/>
      <c r="F1122" s="1261"/>
    </row>
    <row r="1123" spans="4:6" ht="15.75" customHeight="1" x14ac:dyDescent="0.2">
      <c r="D1123"/>
      <c r="E1123" s="547"/>
      <c r="F1123" s="1261"/>
    </row>
    <row r="1124" spans="4:6" ht="15.75" customHeight="1" x14ac:dyDescent="0.2">
      <c r="D1124"/>
      <c r="E1124" s="547"/>
      <c r="F1124" s="1261"/>
    </row>
    <row r="1125" spans="4:6" ht="15.75" customHeight="1" x14ac:dyDescent="0.2">
      <c r="D1125"/>
      <c r="E1125" s="547"/>
      <c r="F1125" s="1261"/>
    </row>
    <row r="1126" spans="4:6" ht="15.75" customHeight="1" x14ac:dyDescent="0.2">
      <c r="D1126"/>
      <c r="E1126" s="547"/>
      <c r="F1126" s="1261"/>
    </row>
    <row r="1127" spans="4:6" ht="15.75" customHeight="1" x14ac:dyDescent="0.2">
      <c r="D1127"/>
      <c r="E1127" s="547"/>
      <c r="F1127" s="1261"/>
    </row>
    <row r="1128" spans="4:6" ht="15.75" customHeight="1" x14ac:dyDescent="0.2">
      <c r="D1128"/>
      <c r="E1128" s="547"/>
      <c r="F1128" s="1261"/>
    </row>
    <row r="1129" spans="4:6" ht="15.75" customHeight="1" x14ac:dyDescent="0.2">
      <c r="D1129"/>
      <c r="E1129" s="547"/>
      <c r="F1129" s="1261"/>
    </row>
    <row r="1130" spans="4:6" ht="15.75" customHeight="1" x14ac:dyDescent="0.2">
      <c r="D1130"/>
      <c r="E1130" s="547"/>
      <c r="F1130" s="1261"/>
    </row>
    <row r="1131" spans="4:6" ht="15.75" customHeight="1" x14ac:dyDescent="0.2">
      <c r="D1131"/>
      <c r="E1131" s="547"/>
      <c r="F1131" s="1261"/>
    </row>
    <row r="1132" spans="4:6" ht="15.75" customHeight="1" x14ac:dyDescent="0.2">
      <c r="D1132"/>
      <c r="E1132" s="547"/>
      <c r="F1132" s="1261"/>
    </row>
    <row r="1133" spans="4:6" ht="15.75" customHeight="1" x14ac:dyDescent="0.2">
      <c r="D1133"/>
      <c r="E1133" s="547"/>
      <c r="F1133" s="1261"/>
    </row>
    <row r="1134" spans="4:6" ht="15.75" customHeight="1" x14ac:dyDescent="0.2">
      <c r="D1134"/>
      <c r="E1134" s="547"/>
      <c r="F1134" s="1261"/>
    </row>
    <row r="1135" spans="4:6" ht="15.75" customHeight="1" x14ac:dyDescent="0.2">
      <c r="D1135"/>
      <c r="E1135" s="547"/>
      <c r="F1135" s="1261"/>
    </row>
    <row r="1136" spans="4:6" ht="15.75" customHeight="1" x14ac:dyDescent="0.2">
      <c r="D1136"/>
      <c r="E1136" s="547"/>
      <c r="F1136" s="1261"/>
    </row>
    <row r="1137" spans="4:6" ht="15.75" customHeight="1" x14ac:dyDescent="0.2">
      <c r="D1137"/>
      <c r="E1137" s="547"/>
      <c r="F1137" s="1261"/>
    </row>
    <row r="1138" spans="4:6" ht="15.75" customHeight="1" x14ac:dyDescent="0.2">
      <c r="D1138"/>
      <c r="E1138" s="547"/>
      <c r="F1138" s="1261"/>
    </row>
    <row r="1139" spans="4:6" ht="15.75" customHeight="1" x14ac:dyDescent="0.2">
      <c r="D1139"/>
      <c r="E1139" s="547"/>
      <c r="F1139" s="1261"/>
    </row>
    <row r="1140" spans="4:6" ht="15.75" customHeight="1" x14ac:dyDescent="0.2">
      <c r="D1140"/>
      <c r="E1140" s="547"/>
      <c r="F1140" s="1261"/>
    </row>
    <row r="1141" spans="4:6" ht="15.75" customHeight="1" x14ac:dyDescent="0.2">
      <c r="D1141"/>
      <c r="E1141" s="547"/>
      <c r="F1141" s="1261"/>
    </row>
    <row r="1142" spans="4:6" ht="15.75" customHeight="1" x14ac:dyDescent="0.2">
      <c r="D1142"/>
      <c r="E1142" s="547"/>
      <c r="F1142" s="1261"/>
    </row>
    <row r="1143" spans="4:6" ht="15.75" customHeight="1" x14ac:dyDescent="0.2">
      <c r="D1143"/>
      <c r="E1143" s="547"/>
      <c r="F1143" s="1261"/>
    </row>
    <row r="1144" spans="4:6" ht="15.75" customHeight="1" x14ac:dyDescent="0.2">
      <c r="D1144"/>
      <c r="E1144" s="547"/>
      <c r="F1144" s="1261"/>
    </row>
    <row r="1145" spans="4:6" ht="15.75" customHeight="1" x14ac:dyDescent="0.2">
      <c r="D1145"/>
      <c r="E1145" s="547"/>
      <c r="F1145" s="1261"/>
    </row>
    <row r="1146" spans="4:6" ht="15.75" customHeight="1" x14ac:dyDescent="0.2">
      <c r="D1146"/>
      <c r="E1146" s="547"/>
      <c r="F1146" s="1261"/>
    </row>
    <row r="1147" spans="4:6" ht="15.75" customHeight="1" x14ac:dyDescent="0.2">
      <c r="D1147"/>
      <c r="E1147" s="547"/>
      <c r="F1147" s="1261"/>
    </row>
    <row r="1148" spans="4:6" ht="15.75" customHeight="1" x14ac:dyDescent="0.2">
      <c r="D1148"/>
      <c r="E1148" s="547"/>
      <c r="F1148" s="1261"/>
    </row>
    <row r="1149" spans="4:6" ht="15.75" customHeight="1" x14ac:dyDescent="0.2">
      <c r="D1149"/>
      <c r="E1149" s="547"/>
      <c r="F1149" s="1261"/>
    </row>
    <row r="1150" spans="4:6" ht="15.75" customHeight="1" x14ac:dyDescent="0.2">
      <c r="D1150"/>
      <c r="E1150" s="547"/>
      <c r="F1150" s="1261"/>
    </row>
    <row r="1151" spans="4:6" ht="15.75" customHeight="1" x14ac:dyDescent="0.2">
      <c r="D1151"/>
      <c r="E1151" s="547"/>
      <c r="F1151" s="1261"/>
    </row>
    <row r="1152" spans="4:6" ht="15.75" customHeight="1" x14ac:dyDescent="0.2">
      <c r="D1152"/>
      <c r="E1152" s="547"/>
      <c r="F1152" s="1261"/>
    </row>
    <row r="1153" spans="4:6" ht="15.75" customHeight="1" x14ac:dyDescent="0.2">
      <c r="D1153"/>
      <c r="E1153" s="547"/>
      <c r="F1153" s="1261"/>
    </row>
    <row r="1154" spans="4:6" ht="15.75" customHeight="1" x14ac:dyDescent="0.2">
      <c r="D1154"/>
      <c r="E1154" s="547"/>
      <c r="F1154" s="1261"/>
    </row>
    <row r="1155" spans="4:6" ht="15.75" customHeight="1" x14ac:dyDescent="0.2">
      <c r="D1155"/>
      <c r="E1155" s="547"/>
      <c r="F1155" s="1261"/>
    </row>
    <row r="1156" spans="4:6" ht="15.75" customHeight="1" x14ac:dyDescent="0.2">
      <c r="D1156"/>
      <c r="E1156" s="547"/>
      <c r="F1156" s="1261"/>
    </row>
    <row r="1157" spans="4:6" ht="15.75" customHeight="1" x14ac:dyDescent="0.2">
      <c r="D1157"/>
      <c r="E1157" s="547"/>
      <c r="F1157" s="1261"/>
    </row>
    <row r="1158" spans="4:6" ht="15.75" customHeight="1" x14ac:dyDescent="0.2">
      <c r="D1158"/>
      <c r="E1158" s="547"/>
      <c r="F1158" s="1261"/>
    </row>
    <row r="1159" spans="4:6" ht="15.75" customHeight="1" x14ac:dyDescent="0.2">
      <c r="D1159"/>
      <c r="E1159" s="547"/>
      <c r="F1159" s="1261"/>
    </row>
    <row r="1160" spans="4:6" ht="15.75" customHeight="1" x14ac:dyDescent="0.2">
      <c r="D1160"/>
      <c r="E1160" s="547"/>
      <c r="F1160" s="1261"/>
    </row>
    <row r="1161" spans="4:6" ht="15.75" customHeight="1" x14ac:dyDescent="0.2">
      <c r="D1161"/>
      <c r="E1161" s="547"/>
      <c r="F1161" s="1261"/>
    </row>
    <row r="1162" spans="4:6" ht="15.75" customHeight="1" x14ac:dyDescent="0.2">
      <c r="D1162"/>
      <c r="E1162" s="547"/>
      <c r="F1162" s="1261"/>
    </row>
    <row r="1163" spans="4:6" ht="15.75" customHeight="1" x14ac:dyDescent="0.2">
      <c r="D1163"/>
      <c r="E1163" s="547"/>
      <c r="F1163" s="1261"/>
    </row>
    <row r="1164" spans="4:6" ht="15.75" customHeight="1" x14ac:dyDescent="0.2">
      <c r="D1164"/>
      <c r="E1164" s="547"/>
      <c r="F1164" s="1261"/>
    </row>
    <row r="1165" spans="4:6" ht="15.75" customHeight="1" x14ac:dyDescent="0.2">
      <c r="D1165"/>
      <c r="E1165" s="547"/>
      <c r="F1165" s="1261"/>
    </row>
    <row r="1166" spans="4:6" ht="15.75" customHeight="1" x14ac:dyDescent="0.2">
      <c r="D1166"/>
      <c r="E1166" s="547"/>
      <c r="F1166" s="1261"/>
    </row>
    <row r="1167" spans="4:6" ht="15.75" customHeight="1" x14ac:dyDescent="0.2">
      <c r="D1167"/>
      <c r="E1167" s="547"/>
      <c r="F1167" s="1261"/>
    </row>
    <row r="1168" spans="4:6" ht="15.75" customHeight="1" x14ac:dyDescent="0.2">
      <c r="D1168"/>
      <c r="E1168" s="547"/>
      <c r="F1168" s="1261"/>
    </row>
    <row r="1169" spans="4:6" ht="15.75" customHeight="1" x14ac:dyDescent="0.2">
      <c r="D1169"/>
      <c r="E1169" s="547"/>
      <c r="F1169" s="1261"/>
    </row>
    <row r="1170" spans="4:6" ht="15.75" customHeight="1" x14ac:dyDescent="0.2">
      <c r="D1170"/>
      <c r="E1170" s="547"/>
      <c r="F1170" s="1261"/>
    </row>
    <row r="1171" spans="4:6" ht="15.75" customHeight="1" x14ac:dyDescent="0.2">
      <c r="D1171"/>
      <c r="E1171" s="547"/>
      <c r="F1171" s="1261"/>
    </row>
    <row r="1172" spans="4:6" ht="15.75" customHeight="1" x14ac:dyDescent="0.2">
      <c r="D1172"/>
      <c r="E1172" s="547"/>
      <c r="F1172" s="1261"/>
    </row>
    <row r="1173" spans="4:6" ht="15.75" customHeight="1" x14ac:dyDescent="0.2">
      <c r="D1173"/>
      <c r="E1173" s="547"/>
      <c r="F1173" s="1261"/>
    </row>
    <row r="1174" spans="4:6" ht="15.75" customHeight="1" x14ac:dyDescent="0.2">
      <c r="D1174"/>
      <c r="E1174" s="547"/>
      <c r="F1174" s="1261"/>
    </row>
    <row r="1175" spans="4:6" ht="15.75" customHeight="1" x14ac:dyDescent="0.2">
      <c r="D1175"/>
      <c r="E1175" s="547"/>
      <c r="F1175" s="1261"/>
    </row>
    <row r="1176" spans="4:6" ht="15.75" customHeight="1" x14ac:dyDescent="0.2">
      <c r="D1176"/>
      <c r="E1176" s="547"/>
      <c r="F1176" s="1261"/>
    </row>
    <row r="1177" spans="4:6" ht="15.75" customHeight="1" x14ac:dyDescent="0.2">
      <c r="D1177"/>
      <c r="E1177" s="547"/>
      <c r="F1177" s="1261"/>
    </row>
    <row r="1178" spans="4:6" ht="15.75" customHeight="1" x14ac:dyDescent="0.2">
      <c r="D1178"/>
      <c r="E1178" s="547"/>
      <c r="F1178" s="1261"/>
    </row>
    <row r="1179" spans="4:6" ht="15.75" customHeight="1" x14ac:dyDescent="0.2">
      <c r="D1179"/>
      <c r="E1179" s="547"/>
      <c r="F1179" s="1261"/>
    </row>
    <row r="1180" spans="4:6" ht="15.75" customHeight="1" x14ac:dyDescent="0.2">
      <c r="D1180"/>
      <c r="E1180" s="547"/>
      <c r="F1180" s="1261"/>
    </row>
    <row r="1181" spans="4:6" ht="15.75" customHeight="1" x14ac:dyDescent="0.2">
      <c r="D1181"/>
      <c r="E1181" s="547"/>
      <c r="F1181" s="1261"/>
    </row>
    <row r="1182" spans="4:6" ht="15.75" customHeight="1" x14ac:dyDescent="0.2">
      <c r="D1182"/>
      <c r="E1182" s="547"/>
      <c r="F1182" s="1261"/>
    </row>
    <row r="1183" spans="4:6" ht="15.75" customHeight="1" x14ac:dyDescent="0.2">
      <c r="D1183"/>
      <c r="E1183" s="547"/>
      <c r="F1183" s="1261"/>
    </row>
    <row r="1184" spans="4:6" ht="15.75" customHeight="1" x14ac:dyDescent="0.2">
      <c r="D1184"/>
      <c r="E1184" s="547"/>
      <c r="F1184" s="1261"/>
    </row>
    <row r="1185" spans="4:6" ht="15.75" customHeight="1" x14ac:dyDescent="0.2">
      <c r="D1185"/>
      <c r="E1185" s="547"/>
      <c r="F1185" s="1261"/>
    </row>
    <row r="1186" spans="4:6" ht="15.75" customHeight="1" x14ac:dyDescent="0.2">
      <c r="D1186"/>
      <c r="E1186" s="547"/>
      <c r="F1186" s="1261"/>
    </row>
    <row r="1187" spans="4:6" ht="15.75" customHeight="1" x14ac:dyDescent="0.2">
      <c r="D1187"/>
      <c r="E1187" s="547"/>
      <c r="F1187" s="1261"/>
    </row>
    <row r="1188" spans="4:6" ht="15.75" customHeight="1" x14ac:dyDescent="0.2">
      <c r="D1188"/>
      <c r="E1188" s="547"/>
      <c r="F1188" s="1261"/>
    </row>
    <row r="1189" spans="4:6" ht="15.75" customHeight="1" x14ac:dyDescent="0.2">
      <c r="D1189"/>
      <c r="E1189" s="547"/>
      <c r="F1189" s="1261"/>
    </row>
    <row r="1190" spans="4:6" ht="15.75" customHeight="1" x14ac:dyDescent="0.2">
      <c r="D1190"/>
      <c r="E1190" s="547"/>
      <c r="F1190" s="1261"/>
    </row>
    <row r="1191" spans="4:6" ht="15.75" customHeight="1" x14ac:dyDescent="0.2">
      <c r="D1191"/>
      <c r="E1191" s="547"/>
      <c r="F1191" s="1261"/>
    </row>
    <row r="1192" spans="4:6" ht="15.75" customHeight="1" x14ac:dyDescent="0.2">
      <c r="D1192"/>
      <c r="E1192" s="547"/>
      <c r="F1192" s="1261"/>
    </row>
    <row r="1193" spans="4:6" ht="15.75" customHeight="1" x14ac:dyDescent="0.2">
      <c r="D1193"/>
      <c r="E1193" s="547"/>
      <c r="F1193" s="1261"/>
    </row>
    <row r="1194" spans="4:6" ht="15.75" customHeight="1" x14ac:dyDescent="0.2">
      <c r="D1194"/>
      <c r="E1194" s="547"/>
      <c r="F1194" s="1261"/>
    </row>
    <row r="1195" spans="4:6" ht="15.75" customHeight="1" x14ac:dyDescent="0.2">
      <c r="D1195"/>
      <c r="E1195" s="547"/>
      <c r="F1195" s="1261"/>
    </row>
    <row r="1196" spans="4:6" ht="15.75" customHeight="1" x14ac:dyDescent="0.2">
      <c r="D1196"/>
      <c r="E1196" s="547"/>
      <c r="F1196" s="1261"/>
    </row>
    <row r="1197" spans="4:6" ht="15.75" customHeight="1" x14ac:dyDescent="0.2">
      <c r="D1197"/>
      <c r="E1197" s="547"/>
      <c r="F1197" s="1261"/>
    </row>
    <row r="1198" spans="4:6" ht="15.75" customHeight="1" x14ac:dyDescent="0.2">
      <c r="D1198"/>
      <c r="E1198" s="547"/>
      <c r="F1198" s="1261"/>
    </row>
    <row r="1199" spans="4:6" ht="15.75" customHeight="1" x14ac:dyDescent="0.2">
      <c r="D1199"/>
      <c r="E1199" s="547"/>
      <c r="F1199" s="1261"/>
    </row>
    <row r="1200" spans="4:6" ht="15.75" customHeight="1" x14ac:dyDescent="0.2">
      <c r="D1200"/>
      <c r="E1200" s="547"/>
      <c r="F1200" s="1261"/>
    </row>
    <row r="1201" spans="4:6" ht="15.75" customHeight="1" x14ac:dyDescent="0.2">
      <c r="D1201"/>
      <c r="E1201" s="547"/>
      <c r="F1201" s="1261"/>
    </row>
    <row r="1202" spans="4:6" ht="15.75" customHeight="1" x14ac:dyDescent="0.2">
      <c r="D1202"/>
      <c r="E1202" s="547"/>
      <c r="F1202" s="1261"/>
    </row>
    <row r="1203" spans="4:6" ht="15.75" customHeight="1" x14ac:dyDescent="0.2">
      <c r="D1203"/>
      <c r="E1203" s="547"/>
      <c r="F1203" s="1261"/>
    </row>
    <row r="1204" spans="4:6" ht="15.75" customHeight="1" x14ac:dyDescent="0.2">
      <c r="D1204"/>
      <c r="E1204" s="547"/>
      <c r="F1204" s="1261"/>
    </row>
    <row r="1205" spans="4:6" ht="15.75" customHeight="1" x14ac:dyDescent="0.2">
      <c r="D1205"/>
      <c r="E1205" s="547"/>
      <c r="F1205" s="1261"/>
    </row>
    <row r="1206" spans="4:6" ht="15.75" customHeight="1" x14ac:dyDescent="0.2">
      <c r="D1206"/>
      <c r="E1206" s="547"/>
      <c r="F1206" s="1261"/>
    </row>
    <row r="1207" spans="4:6" ht="15.75" customHeight="1" x14ac:dyDescent="0.2">
      <c r="D1207"/>
      <c r="E1207" s="547"/>
      <c r="F1207" s="1261"/>
    </row>
    <row r="1208" spans="4:6" ht="15.75" customHeight="1" x14ac:dyDescent="0.2">
      <c r="D1208"/>
      <c r="E1208" s="547"/>
      <c r="F1208" s="1261"/>
    </row>
    <row r="1209" spans="4:6" ht="15.75" customHeight="1" x14ac:dyDescent="0.2">
      <c r="D1209"/>
      <c r="E1209" s="547"/>
      <c r="F1209" s="1261"/>
    </row>
    <row r="1210" spans="4:6" ht="15.75" customHeight="1" x14ac:dyDescent="0.2">
      <c r="D1210"/>
      <c r="E1210" s="547"/>
      <c r="F1210" s="1261"/>
    </row>
    <row r="1211" spans="4:6" ht="15.75" customHeight="1" x14ac:dyDescent="0.2">
      <c r="D1211"/>
      <c r="E1211" s="547"/>
      <c r="F1211" s="1261"/>
    </row>
    <row r="1212" spans="4:6" ht="15.75" customHeight="1" x14ac:dyDescent="0.2">
      <c r="D1212"/>
      <c r="E1212" s="547"/>
      <c r="F1212" s="1261"/>
    </row>
    <row r="1213" spans="4:6" ht="15.75" customHeight="1" x14ac:dyDescent="0.2">
      <c r="D1213"/>
      <c r="E1213" s="547"/>
      <c r="F1213" s="1261"/>
    </row>
    <row r="1214" spans="4:6" ht="15.75" customHeight="1" x14ac:dyDescent="0.2">
      <c r="D1214"/>
      <c r="E1214" s="547"/>
      <c r="F1214" s="1261"/>
    </row>
    <row r="1215" spans="4:6" ht="15.75" customHeight="1" x14ac:dyDescent="0.2">
      <c r="D1215"/>
      <c r="E1215" s="547"/>
      <c r="F1215" s="1261"/>
    </row>
    <row r="1216" spans="4:6" ht="15.75" customHeight="1" x14ac:dyDescent="0.2">
      <c r="D1216"/>
      <c r="E1216" s="547"/>
      <c r="F1216" s="1261"/>
    </row>
  </sheetData>
  <dataConsolidate/>
  <mergeCells count="36">
    <mergeCell ref="E378:N378"/>
    <mergeCell ref="N12:N13"/>
    <mergeCell ref="M204:N205"/>
    <mergeCell ref="E374:N374"/>
    <mergeCell ref="E376:N376"/>
    <mergeCell ref="E117:N117"/>
    <mergeCell ref="E195:N195"/>
    <mergeCell ref="E196:N196"/>
    <mergeCell ref="E194:N194"/>
    <mergeCell ref="E124:N124"/>
    <mergeCell ref="E372:N372"/>
    <mergeCell ref="M211:N215"/>
    <mergeCell ref="E370:N371"/>
    <mergeCell ref="J203:J204"/>
    <mergeCell ref="E200:N200"/>
    <mergeCell ref="E201:N201"/>
    <mergeCell ref="E202:N202"/>
    <mergeCell ref="E9:N9"/>
    <mergeCell ref="J12:J13"/>
    <mergeCell ref="E10:N10"/>
    <mergeCell ref="E11:N11"/>
    <mergeCell ref="E116:N116"/>
    <mergeCell ref="E125:N125"/>
    <mergeCell ref="E122:N122"/>
    <mergeCell ref="E118:N118"/>
    <mergeCell ref="E119:N119"/>
    <mergeCell ref="E123:N123"/>
    <mergeCell ref="I59:N59"/>
    <mergeCell ref="E199:N199"/>
    <mergeCell ref="E197:N197"/>
    <mergeCell ref="J126:J127"/>
    <mergeCell ref="B4:B6"/>
    <mergeCell ref="E3:N3"/>
    <mergeCell ref="E4:N4"/>
    <mergeCell ref="E5:N5"/>
    <mergeCell ref="E8:N8"/>
  </mergeCells>
  <phoneticPr fontId="74" type="noConversion"/>
  <hyperlinks>
    <hyperlink ref="M211:N215"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1" r:id="rId6"/>
    <hyperlink ref="J34" r:id="rId7"/>
    <hyperlink ref="J27" r:id="rId8"/>
    <hyperlink ref="J32" r:id="rId9"/>
    <hyperlink ref="J31" r:id="rId10" display="IEEE-SA ANTITRUST AND COMPEITTION POLICY"/>
    <hyperlink ref="J30" r:id="rId11" display="IEEE-SA AFFILATION FAQ"/>
    <hyperlink ref="J33" r:id="rId12"/>
    <hyperlink ref="J74" r:id="rId13"/>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4" tooltip="Code of Ethics"/>
    <hyperlink ref="B52" location="References!A1" tooltip="802.11 WG Communication References" display="Reference"/>
    <hyperlink ref="B41" location="'802.11 Cover'!A1" tooltip="Cover Page" display="Cover"/>
    <hyperlink ref="B46" r:id="rId15" tooltip="Antitrust and Competition Policy"/>
    <hyperlink ref="B49" r:id="rId16" tooltip="IEEE-SA PatCom"/>
    <hyperlink ref="B43" r:id="rId17" tooltip="WG Officers and Contact Details"/>
    <hyperlink ref="B50" r:id="rId18" tooltip="Patent Policy"/>
    <hyperlink ref="B51" r:id="rId19" tooltip="Patent FAQ"/>
    <hyperlink ref="B45" r:id="rId20" tooltip="Affiliation FAQ"/>
    <hyperlink ref="B48" r:id="rId21" tooltip="IEEE-SA Letter of Assurance Form"/>
    <hyperlink ref="B14" location="'ARC SC'!A1" tooltip="Architecture Standing Committee Agenda" display="ARC"/>
    <hyperlink ref="B40" r:id="rId22" tooltip="Teleconference Calendar"/>
    <hyperlink ref="B39" r:id="rId23" tooltip="WG11 Home Page"/>
    <hyperlink ref="B15" location="JTC1!A1" tooltip="JTC1 AdHoc Agenda" display="JTC1"/>
    <hyperlink ref="B16" location="REG!A1" tooltip="Regulatory ad hoc" display="REG"/>
    <hyperlink ref="B17" location="'Smart Grid'!A1" tooltip="SMART GRID SC" display="Smt Grid"/>
    <hyperlink ref="B24" r:id="rId24"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rintOptions gridLines="1"/>
  <pageMargins left="0.25" right="0.25" top="0.25" bottom="0.35" header="0.5" footer="0.25"/>
  <pageSetup scale="50" fitToHeight="0" orientation="portrait" r:id="rId25"/>
  <headerFooter alignWithMargins="0">
    <oddFooter>&amp;L&amp;Z&amp;F  &amp;A&amp;R   &amp;P   &amp;D   &amp;T</oddFooter>
  </headerFooter>
  <rowBreaks count="2" manualBreakCount="2">
    <brk id="114" max="16383" man="1"/>
    <brk id="19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sheetPr>
  <dimension ref="A1:AS57"/>
  <sheetViews>
    <sheetView showGridLines="0" tabSelected="1" topLeftCell="D1" zoomScale="25" zoomScaleNormal="25" zoomScaleSheetLayoutView="25" workbookViewId="0">
      <selection activeCell="M52" sqref="M52"/>
    </sheetView>
  </sheetViews>
  <sheetFormatPr defaultRowHeight="36" customHeight="1" x14ac:dyDescent="0.2"/>
  <cols>
    <col min="1" max="1" width="1.42578125" style="1250" customWidth="1"/>
    <col min="2" max="2" width="13.5703125" style="1250" customWidth="1"/>
    <col min="3" max="3" width="1.42578125" style="1250" customWidth="1"/>
    <col min="4" max="4" width="3.5703125" style="37" customWidth="1"/>
    <col min="5" max="5" width="36.5703125" style="1250" customWidth="1"/>
    <col min="6" max="6" width="58.28515625" style="1250" customWidth="1"/>
    <col min="7" max="7" width="18.140625" style="1250" hidden="1" customWidth="1"/>
    <col min="8" max="9" width="18.140625" style="1250" customWidth="1"/>
    <col min="10" max="10" width="19.28515625" style="1250" customWidth="1"/>
    <col min="11" max="11" width="26.7109375" style="1250" customWidth="1"/>
    <col min="12" max="12" width="20.85546875" style="1250" customWidth="1"/>
    <col min="13" max="13" width="2.42578125" style="1250" customWidth="1"/>
    <col min="14" max="14" width="19.28515625" style="1250" customWidth="1"/>
    <col min="15" max="15" width="18.7109375" style="1250" customWidth="1"/>
    <col min="16" max="16" width="18.140625" style="1250" customWidth="1"/>
    <col min="17" max="17" width="22.28515625" style="1250" customWidth="1"/>
    <col min="18" max="18" width="17" style="1250" customWidth="1"/>
    <col min="19" max="19" width="17.85546875" style="1250" customWidth="1"/>
    <col min="20" max="20" width="18.7109375" style="1250" customWidth="1"/>
    <col min="21" max="21" width="17.42578125" style="1250" customWidth="1"/>
    <col min="22" max="22" width="28.140625" style="1250" customWidth="1"/>
    <col min="23" max="23" width="15.28515625" style="1250" customWidth="1"/>
    <col min="24" max="24" width="19.85546875" style="1250" customWidth="1"/>
    <col min="25" max="25" width="21.5703125" style="1250" customWidth="1"/>
    <col min="26" max="26" width="15.28515625" style="1250" customWidth="1"/>
    <col min="27" max="27" width="19.140625" style="1250" customWidth="1"/>
    <col min="28" max="28" width="17.42578125" style="1250" customWidth="1"/>
    <col min="29" max="33" width="12.42578125" style="1250" customWidth="1"/>
    <col min="34" max="35" width="15.28515625" style="1250" customWidth="1"/>
    <col min="36" max="36" width="15.28515625" style="12" customWidth="1"/>
    <col min="37" max="42" width="15.42578125" style="12" customWidth="1"/>
    <col min="43" max="43" width="22.42578125" style="16" bestFit="1" customWidth="1"/>
    <col min="44" max="60" width="15.42578125" style="12" customWidth="1"/>
    <col min="61" max="16384" width="9.140625" style="12"/>
  </cols>
  <sheetData>
    <row r="1" spans="1:38" s="6" customFormat="1" ht="30.75" thickBot="1" x14ac:dyDescent="0.25">
      <c r="A1" s="1248"/>
      <c r="B1" s="671" t="s">
        <v>559</v>
      </c>
      <c r="C1" s="1249"/>
      <c r="E1" s="49"/>
      <c r="F1" s="30"/>
      <c r="AH1" s="1250"/>
      <c r="AI1" s="1250"/>
      <c r="AJ1" s="14"/>
    </row>
    <row r="2" spans="1:38" s="30" customFormat="1" ht="21" thickBot="1" x14ac:dyDescent="0.25">
      <c r="A2" s="620"/>
      <c r="B2" s="1232"/>
      <c r="C2" s="59"/>
      <c r="D2" s="6"/>
      <c r="E2" s="1512"/>
      <c r="F2" s="1514"/>
      <c r="G2" s="1515"/>
      <c r="H2" s="1515"/>
      <c r="I2" s="1515"/>
      <c r="J2" s="1515"/>
      <c r="K2" s="1515"/>
      <c r="L2" s="1515"/>
      <c r="M2" s="1515"/>
      <c r="N2" s="1515"/>
      <c r="O2" s="1515"/>
      <c r="P2" s="1515"/>
      <c r="Q2" s="1515"/>
      <c r="R2" s="1515"/>
      <c r="S2" s="1515"/>
      <c r="T2" s="1515"/>
      <c r="U2" s="1515"/>
      <c r="V2" s="1515"/>
      <c r="W2" s="1515"/>
      <c r="X2" s="1515"/>
      <c r="Y2" s="1515"/>
      <c r="Z2" s="1515"/>
      <c r="AA2" s="1515"/>
      <c r="AB2" s="1515"/>
      <c r="AC2" s="1515"/>
      <c r="AD2" s="1515"/>
      <c r="AE2" s="1515"/>
      <c r="AF2" s="1515"/>
      <c r="AG2" s="1516"/>
      <c r="AH2" s="1250"/>
      <c r="AI2" s="1250"/>
      <c r="AJ2" s="14"/>
      <c r="AK2" s="6"/>
    </row>
    <row r="3" spans="1:38" s="6" customFormat="1" ht="21" thickBot="1" x14ac:dyDescent="0.25">
      <c r="A3" s="620"/>
      <c r="B3" s="306" t="s">
        <v>106</v>
      </c>
      <c r="C3" s="59"/>
      <c r="E3" s="1513"/>
      <c r="F3" s="1517"/>
      <c r="G3" s="1517"/>
      <c r="H3" s="1517"/>
      <c r="I3" s="1517"/>
      <c r="J3" s="1517"/>
      <c r="K3" s="1517"/>
      <c r="L3" s="1517"/>
      <c r="M3" s="1517"/>
      <c r="N3" s="1517"/>
      <c r="O3" s="1517"/>
      <c r="P3" s="1517"/>
      <c r="Q3" s="1517"/>
      <c r="R3" s="1517"/>
      <c r="S3" s="1517"/>
      <c r="T3" s="1517"/>
      <c r="U3" s="1517"/>
      <c r="V3" s="1517"/>
      <c r="W3" s="1517"/>
      <c r="X3" s="1517"/>
      <c r="Y3" s="1517"/>
      <c r="Z3" s="1517"/>
      <c r="AA3" s="1517"/>
      <c r="AB3" s="1517"/>
      <c r="AC3" s="1517"/>
      <c r="AD3" s="1517"/>
      <c r="AE3" s="1517"/>
      <c r="AF3" s="1517"/>
      <c r="AG3" s="1518"/>
      <c r="AH3" s="1250"/>
      <c r="AI3" s="1250"/>
      <c r="AJ3" s="14"/>
    </row>
    <row r="4" spans="1:38" s="6" customFormat="1" ht="60" x14ac:dyDescent="0.2">
      <c r="A4" s="620"/>
      <c r="B4" s="1423" t="str">
        <f>Title!$B$4</f>
        <v>R3</v>
      </c>
      <c r="C4" s="59"/>
      <c r="E4" s="1513"/>
      <c r="F4" s="1507" t="str">
        <f>'802.11 Cover'!E2</f>
        <v>131st IEEE 802.11 WIRELESS LOCAL AREA NETWORKS SESSION</v>
      </c>
      <c r="G4" s="1508"/>
      <c r="H4" s="1508"/>
      <c r="I4" s="1508"/>
      <c r="J4" s="1508"/>
      <c r="K4" s="1508"/>
      <c r="L4" s="1508"/>
      <c r="M4" s="1508"/>
      <c r="N4" s="1508"/>
      <c r="O4" s="1508"/>
      <c r="P4" s="1508"/>
      <c r="Q4" s="1508"/>
      <c r="R4" s="1508"/>
      <c r="S4" s="1508"/>
      <c r="T4" s="1508"/>
      <c r="U4" s="1508"/>
      <c r="V4" s="1508"/>
      <c r="W4" s="1508"/>
      <c r="X4" s="1508"/>
      <c r="Y4" s="1508"/>
      <c r="Z4" s="1508"/>
      <c r="AA4" s="504"/>
      <c r="AB4" s="504"/>
      <c r="AC4" s="504"/>
      <c r="AD4" s="504"/>
      <c r="AE4" s="504"/>
      <c r="AF4" s="504"/>
      <c r="AG4" s="505"/>
      <c r="AH4" s="1250"/>
      <c r="AI4" s="1250"/>
      <c r="AJ4" s="14"/>
    </row>
    <row r="5" spans="1:38" s="6" customFormat="1" ht="51" customHeight="1" x14ac:dyDescent="0.2">
      <c r="A5" s="620"/>
      <c r="B5" s="1424"/>
      <c r="C5" s="59"/>
      <c r="E5" s="1252"/>
      <c r="F5" s="1509"/>
      <c r="G5" s="1509"/>
      <c r="H5" s="1509"/>
      <c r="I5" s="1509"/>
      <c r="J5" s="1509"/>
      <c r="K5" s="1509"/>
      <c r="L5" s="1509"/>
      <c r="M5" s="1509"/>
      <c r="N5" s="1509"/>
      <c r="O5" s="1509"/>
      <c r="P5" s="1509"/>
      <c r="Q5" s="1509"/>
      <c r="R5" s="1509"/>
      <c r="S5" s="1509"/>
      <c r="T5" s="1509"/>
      <c r="U5" s="1509"/>
      <c r="V5" s="1509"/>
      <c r="W5" s="1509"/>
      <c r="X5" s="1509"/>
      <c r="Y5" s="1509"/>
      <c r="Z5" s="1509"/>
      <c r="AA5" s="506"/>
      <c r="AB5" s="506"/>
      <c r="AC5" s="506"/>
      <c r="AD5" s="506"/>
      <c r="AE5" s="506"/>
      <c r="AF5" s="506"/>
      <c r="AG5" s="507"/>
      <c r="AH5" s="1250"/>
      <c r="AI5" s="1250"/>
      <c r="AJ5" s="1519"/>
    </row>
    <row r="6" spans="1:38" s="6" customFormat="1" ht="45.75" thickBot="1" x14ac:dyDescent="0.25">
      <c r="A6" s="620"/>
      <c r="B6" s="1425"/>
      <c r="C6" s="59"/>
      <c r="E6" s="110"/>
      <c r="F6" s="1544" t="str">
        <f>'802.11 Cover'!$E$7</f>
        <v>January 15-20, 2012</v>
      </c>
      <c r="G6" s="1544"/>
      <c r="H6" s="1544"/>
      <c r="I6" s="1544"/>
      <c r="J6" s="1544"/>
      <c r="K6" s="1544"/>
      <c r="L6" s="1544"/>
      <c r="M6" s="1544"/>
      <c r="N6" s="1544"/>
      <c r="O6" s="1544"/>
      <c r="P6" s="1544"/>
      <c r="Q6" s="1544"/>
      <c r="R6" s="1544"/>
      <c r="S6" s="1544"/>
      <c r="T6" s="1544"/>
      <c r="U6" s="1544"/>
      <c r="V6" s="1544"/>
      <c r="W6" s="1544"/>
      <c r="X6" s="1544"/>
      <c r="Y6" s="1544"/>
      <c r="Z6" s="1544"/>
      <c r="AA6" s="498"/>
      <c r="AB6" s="498"/>
      <c r="AC6" s="498"/>
      <c r="AD6" s="498"/>
      <c r="AE6" s="498"/>
      <c r="AF6" s="498"/>
      <c r="AG6" s="499"/>
      <c r="AH6" s="1250"/>
      <c r="AI6" s="1250"/>
      <c r="AJ6" s="1519"/>
    </row>
    <row r="7" spans="1:38" s="6" customFormat="1" ht="91.5" thickBot="1" x14ac:dyDescent="0.5">
      <c r="A7" s="620"/>
      <c r="B7" s="60"/>
      <c r="C7" s="534"/>
      <c r="E7" s="100"/>
      <c r="F7" s="660" t="s">
        <v>320</v>
      </c>
      <c r="G7" s="84"/>
      <c r="H7" s="84"/>
      <c r="I7" s="84"/>
      <c r="J7" s="84"/>
      <c r="K7" s="84"/>
      <c r="L7" s="84"/>
      <c r="M7" s="84"/>
      <c r="N7" s="84"/>
      <c r="O7" s="84"/>
      <c r="P7" s="84"/>
      <c r="Q7" s="84"/>
      <c r="R7" s="84"/>
      <c r="S7" s="62"/>
      <c r="T7" s="62"/>
      <c r="U7" s="62"/>
      <c r="V7" s="62"/>
      <c r="W7" s="62"/>
      <c r="X7" s="62"/>
      <c r="Y7" s="62"/>
      <c r="Z7" s="62"/>
      <c r="AA7" s="62"/>
      <c r="AB7" s="62"/>
      <c r="AC7" s="62"/>
      <c r="AD7" s="62"/>
      <c r="AE7" s="62"/>
      <c r="AF7" s="62"/>
      <c r="AG7" s="101"/>
      <c r="AH7" s="1250"/>
      <c r="AI7" s="1250"/>
      <c r="AJ7" s="1519"/>
      <c r="AL7" s="311"/>
    </row>
    <row r="8" spans="1:38" s="6" customFormat="1" ht="34.5" customHeight="1" thickBot="1" x14ac:dyDescent="0.25">
      <c r="A8" s="620"/>
      <c r="B8" s="1216" t="s">
        <v>167</v>
      </c>
      <c r="C8" s="479"/>
      <c r="E8" s="572" t="s">
        <v>319</v>
      </c>
      <c r="F8" s="656" t="s">
        <v>545</v>
      </c>
      <c r="G8" s="1491" t="s">
        <v>546</v>
      </c>
      <c r="H8" s="1491"/>
      <c r="I8" s="1491"/>
      <c r="J8" s="1491"/>
      <c r="K8" s="1491"/>
      <c r="L8" s="1491"/>
      <c r="M8" s="1492" t="s">
        <v>547</v>
      </c>
      <c r="N8" s="1493"/>
      <c r="O8" s="1493"/>
      <c r="P8" s="1493"/>
      <c r="Q8" s="1493"/>
      <c r="R8" s="1494"/>
      <c r="S8" s="1495" t="s">
        <v>548</v>
      </c>
      <c r="T8" s="1496"/>
      <c r="U8" s="1496"/>
      <c r="V8" s="1496"/>
      <c r="W8" s="1497"/>
      <c r="X8" s="1495" t="s">
        <v>549</v>
      </c>
      <c r="Y8" s="1448"/>
      <c r="Z8" s="1448"/>
      <c r="AA8" s="1448"/>
      <c r="AB8" s="1498"/>
      <c r="AC8" s="1448" t="s">
        <v>550</v>
      </c>
      <c r="AD8" s="1448"/>
      <c r="AE8" s="1449"/>
      <c r="AF8" s="1449"/>
      <c r="AG8" s="1450"/>
      <c r="AH8" s="1250"/>
      <c r="AI8" s="1250"/>
      <c r="AJ8" s="1519"/>
    </row>
    <row r="9" spans="1:38" s="6" customFormat="1" ht="30" x14ac:dyDescent="0.2">
      <c r="A9" s="620"/>
      <c r="B9" s="1241" t="s">
        <v>194</v>
      </c>
      <c r="C9" s="479"/>
      <c r="E9" s="1510" t="s">
        <v>218</v>
      </c>
      <c r="F9" s="1451" t="str">
        <f>Title!$B$4</f>
        <v>R3</v>
      </c>
      <c r="G9" s="1250"/>
      <c r="H9" s="1459" t="str">
        <f>$F$9</f>
        <v>R3</v>
      </c>
      <c r="I9" s="1460"/>
      <c r="J9" s="1461"/>
      <c r="K9" s="1461"/>
      <c r="L9" s="1629"/>
      <c r="M9" s="661"/>
      <c r="N9" s="1453" t="s">
        <v>232</v>
      </c>
      <c r="O9" s="1454"/>
      <c r="P9" s="1454"/>
      <c r="Q9" s="1454"/>
      <c r="R9" s="1455"/>
      <c r="S9" s="1459" t="str">
        <f>$F$9</f>
        <v>R3</v>
      </c>
      <c r="T9" s="1460"/>
      <c r="U9" s="1461"/>
      <c r="V9" s="1461"/>
      <c r="W9" s="1462"/>
      <c r="X9" s="1467" t="str">
        <f>$F$9</f>
        <v>R3</v>
      </c>
      <c r="Y9" s="1468"/>
      <c r="Z9" s="1468"/>
      <c r="AA9" s="1468"/>
      <c r="AB9" s="1469"/>
      <c r="AC9" s="1473" t="str">
        <f>$F$9</f>
        <v>R3</v>
      </c>
      <c r="AD9" s="1474"/>
      <c r="AE9" s="1461"/>
      <c r="AF9" s="1461"/>
      <c r="AG9" s="1462"/>
      <c r="AH9" s="1250"/>
      <c r="AI9" s="1250"/>
      <c r="AJ9" s="31"/>
    </row>
    <row r="10" spans="1:38" s="31" customFormat="1" ht="30.75" thickBot="1" x14ac:dyDescent="0.25">
      <c r="A10" s="620"/>
      <c r="B10" s="665"/>
      <c r="C10" s="672"/>
      <c r="D10" s="6"/>
      <c r="E10" s="1511"/>
      <c r="F10" s="1452"/>
      <c r="G10" s="1250"/>
      <c r="H10" s="1463"/>
      <c r="I10" s="1464"/>
      <c r="J10" s="1465"/>
      <c r="K10" s="1465"/>
      <c r="L10" s="1630"/>
      <c r="M10" s="661"/>
      <c r="N10" s="1456"/>
      <c r="O10" s="1457"/>
      <c r="P10" s="1457"/>
      <c r="Q10" s="1457"/>
      <c r="R10" s="1458"/>
      <c r="S10" s="1463"/>
      <c r="T10" s="1464"/>
      <c r="U10" s="1465"/>
      <c r="V10" s="1465"/>
      <c r="W10" s="1466"/>
      <c r="X10" s="1470"/>
      <c r="Y10" s="1471"/>
      <c r="Z10" s="1471"/>
      <c r="AA10" s="1471"/>
      <c r="AB10" s="1472"/>
      <c r="AC10" s="1464"/>
      <c r="AD10" s="1465"/>
      <c r="AE10" s="1465"/>
      <c r="AF10" s="1465"/>
      <c r="AG10" s="1466"/>
      <c r="AH10" s="1250"/>
      <c r="AI10" s="1250"/>
      <c r="AJ10" s="15"/>
      <c r="AK10" s="6"/>
    </row>
    <row r="11" spans="1:38" s="13" customFormat="1" ht="60.75" customHeight="1" x14ac:dyDescent="0.2">
      <c r="A11" s="620"/>
      <c r="B11" s="1243" t="s">
        <v>560</v>
      </c>
      <c r="C11" s="479"/>
      <c r="D11" s="6"/>
      <c r="E11" s="573" t="s">
        <v>300</v>
      </c>
      <c r="F11" s="574"/>
      <c r="G11" s="1250"/>
      <c r="H11" s="1475" t="s">
        <v>503</v>
      </c>
      <c r="I11" s="1476"/>
      <c r="J11" s="1476"/>
      <c r="K11" s="1476"/>
      <c r="L11" s="1476"/>
      <c r="M11" s="661"/>
      <c r="N11" s="1549" t="s">
        <v>220</v>
      </c>
      <c r="O11" s="1484" t="s">
        <v>489</v>
      </c>
      <c r="P11" s="1545" t="s">
        <v>38</v>
      </c>
      <c r="Q11" s="1487" t="s">
        <v>459</v>
      </c>
      <c r="R11" s="1540"/>
      <c r="S11" s="1543" t="s">
        <v>332</v>
      </c>
      <c r="T11" s="1484" t="s">
        <v>489</v>
      </c>
      <c r="U11" s="1545" t="s">
        <v>38</v>
      </c>
      <c r="V11" s="1546" t="s">
        <v>726</v>
      </c>
      <c r="W11" s="1489" t="s">
        <v>37</v>
      </c>
      <c r="X11" s="1489" t="s">
        <v>37</v>
      </c>
      <c r="Y11" s="1532"/>
      <c r="Z11" s="1532"/>
      <c r="AA11" s="1545" t="s">
        <v>38</v>
      </c>
      <c r="AB11" s="1557" t="s">
        <v>459</v>
      </c>
      <c r="AC11" s="1535" t="s">
        <v>312</v>
      </c>
      <c r="AD11" s="1536"/>
      <c r="AE11" s="1536"/>
      <c r="AF11" s="1536"/>
      <c r="AG11" s="1537"/>
      <c r="AH11" s="1250"/>
      <c r="AI11" s="1250"/>
      <c r="AJ11" s="15"/>
      <c r="AK11" s="6"/>
    </row>
    <row r="12" spans="1:38" s="13" customFormat="1" ht="60.75" customHeight="1" thickBot="1" x14ac:dyDescent="0.25">
      <c r="A12" s="58"/>
      <c r="B12" s="669" t="s">
        <v>561</v>
      </c>
      <c r="C12" s="59"/>
      <c r="D12" s="6"/>
      <c r="E12" s="575" t="s">
        <v>299</v>
      </c>
      <c r="F12" s="574"/>
      <c r="G12" s="1250"/>
      <c r="H12" s="1477"/>
      <c r="I12" s="1478"/>
      <c r="J12" s="1478"/>
      <c r="K12" s="1478"/>
      <c r="L12" s="1478"/>
      <c r="M12" s="661"/>
      <c r="N12" s="1550"/>
      <c r="O12" s="1485"/>
      <c r="P12" s="1545"/>
      <c r="Q12" s="1487"/>
      <c r="R12" s="1541"/>
      <c r="S12" s="1543"/>
      <c r="T12" s="1485"/>
      <c r="U12" s="1545"/>
      <c r="V12" s="1547"/>
      <c r="W12" s="1490"/>
      <c r="X12" s="1490"/>
      <c r="Y12" s="1533"/>
      <c r="Z12" s="1533"/>
      <c r="AA12" s="1545"/>
      <c r="AB12" s="1557"/>
      <c r="AC12" s="1538"/>
      <c r="AD12" s="1538"/>
      <c r="AE12" s="1538"/>
      <c r="AF12" s="1538"/>
      <c r="AG12" s="1539"/>
      <c r="AH12" s="1250"/>
      <c r="AI12" s="1250"/>
      <c r="AJ12" s="15"/>
      <c r="AK12" s="6"/>
    </row>
    <row r="13" spans="1:38" s="13" customFormat="1" ht="60.75" customHeight="1" x14ac:dyDescent="0.2">
      <c r="A13" s="620"/>
      <c r="B13" s="1242" t="s">
        <v>220</v>
      </c>
      <c r="C13" s="479"/>
      <c r="D13" s="6"/>
      <c r="E13" s="575" t="s">
        <v>297</v>
      </c>
      <c r="F13" s="574"/>
      <c r="G13" s="1250"/>
      <c r="H13" s="1479" t="s">
        <v>504</v>
      </c>
      <c r="I13" s="1480"/>
      <c r="J13" s="1480"/>
      <c r="K13" s="1480"/>
      <c r="L13" s="1480"/>
      <c r="M13" s="661"/>
      <c r="N13" s="1550"/>
      <c r="O13" s="1485"/>
      <c r="P13" s="1545"/>
      <c r="Q13" s="1487"/>
      <c r="R13" s="1541"/>
      <c r="S13" s="1543"/>
      <c r="T13" s="1485"/>
      <c r="U13" s="1545"/>
      <c r="V13" s="1547"/>
      <c r="W13" s="1490"/>
      <c r="X13" s="1490"/>
      <c r="Y13" s="1533"/>
      <c r="Z13" s="1533"/>
      <c r="AA13" s="1545"/>
      <c r="AB13" s="1557"/>
      <c r="AC13" s="1538"/>
      <c r="AD13" s="1538"/>
      <c r="AE13" s="1538"/>
      <c r="AF13" s="1538"/>
      <c r="AG13" s="1539"/>
      <c r="AH13" s="1250"/>
      <c r="AI13" s="1250"/>
      <c r="AJ13" s="1519"/>
      <c r="AK13" s="6"/>
    </row>
    <row r="14" spans="1:38" s="13" customFormat="1" ht="60.75" customHeight="1" x14ac:dyDescent="0.2">
      <c r="A14" s="58"/>
      <c r="B14" s="1240" t="s">
        <v>332</v>
      </c>
      <c r="C14" s="479"/>
      <c r="D14" s="6"/>
      <c r="E14" s="575" t="s">
        <v>298</v>
      </c>
      <c r="F14" s="574"/>
      <c r="G14" s="1250"/>
      <c r="H14" s="1479" t="s">
        <v>505</v>
      </c>
      <c r="I14" s="1480"/>
      <c r="J14" s="1480"/>
      <c r="K14" s="1480"/>
      <c r="L14" s="1480"/>
      <c r="M14" s="661"/>
      <c r="N14" s="1550"/>
      <c r="O14" s="1486"/>
      <c r="P14" s="1545"/>
      <c r="Q14" s="1487"/>
      <c r="R14" s="1542"/>
      <c r="S14" s="1543"/>
      <c r="T14" s="1486"/>
      <c r="U14" s="1545"/>
      <c r="V14" s="1548"/>
      <c r="W14" s="1490"/>
      <c r="X14" s="1490"/>
      <c r="Y14" s="1534"/>
      <c r="Z14" s="1534"/>
      <c r="AA14" s="1545"/>
      <c r="AB14" s="1557"/>
      <c r="AC14" s="1521" t="s">
        <v>212</v>
      </c>
      <c r="AD14" s="1521"/>
      <c r="AE14" s="1521"/>
      <c r="AF14" s="1521"/>
      <c r="AG14" s="1522"/>
      <c r="AH14" s="1250"/>
      <c r="AI14" s="1250"/>
      <c r="AJ14" s="1520"/>
      <c r="AK14" s="6"/>
    </row>
    <row r="15" spans="1:38" s="13" customFormat="1" ht="34.5" thickBot="1" x14ac:dyDescent="0.25">
      <c r="A15" s="58"/>
      <c r="B15" s="1225" t="s">
        <v>368</v>
      </c>
      <c r="C15" s="479"/>
      <c r="D15" s="6"/>
      <c r="E15" s="576" t="s">
        <v>281</v>
      </c>
      <c r="F15" s="574"/>
      <c r="G15" s="1250"/>
      <c r="H15" s="1523" t="s">
        <v>237</v>
      </c>
      <c r="I15" s="1524"/>
      <c r="J15" s="1524"/>
      <c r="K15" s="1524"/>
      <c r="L15" s="1525"/>
      <c r="M15" s="661"/>
      <c r="N15" s="1523" t="s">
        <v>237</v>
      </c>
      <c r="O15" s="1524"/>
      <c r="P15" s="1524"/>
      <c r="Q15" s="1524"/>
      <c r="R15" s="1526"/>
      <c r="S15" s="1527" t="s">
        <v>237</v>
      </c>
      <c r="T15" s="1528"/>
      <c r="U15" s="1528"/>
      <c r="V15" s="1528"/>
      <c r="W15" s="1529"/>
      <c r="X15" s="1523" t="s">
        <v>237</v>
      </c>
      <c r="Y15" s="1524"/>
      <c r="Z15" s="1524"/>
      <c r="AA15" s="1524"/>
      <c r="AB15" s="1526"/>
      <c r="AC15" s="1530" t="s">
        <v>237</v>
      </c>
      <c r="AD15" s="1530"/>
      <c r="AE15" s="1530"/>
      <c r="AF15" s="1530"/>
      <c r="AG15" s="1531"/>
      <c r="AH15" s="1250"/>
      <c r="AI15" s="1250"/>
      <c r="AJ15" s="15"/>
      <c r="AK15" s="6"/>
    </row>
    <row r="16" spans="1:38" s="13" customFormat="1" ht="45" customHeight="1" x14ac:dyDescent="0.2">
      <c r="A16" s="58"/>
      <c r="B16" s="1226" t="s">
        <v>461</v>
      </c>
      <c r="C16" s="483"/>
      <c r="D16" s="6"/>
      <c r="E16" s="1251" t="s">
        <v>280</v>
      </c>
      <c r="F16" s="501"/>
      <c r="G16" s="1250"/>
      <c r="H16" s="1481" t="s">
        <v>552</v>
      </c>
      <c r="I16" s="1484" t="s">
        <v>489</v>
      </c>
      <c r="K16" s="1487" t="s">
        <v>459</v>
      </c>
      <c r="L16" s="1554" t="s">
        <v>38</v>
      </c>
      <c r="M16" s="662"/>
      <c r="N16" s="1488" t="s">
        <v>461</v>
      </c>
      <c r="O16" s="1489" t="s">
        <v>37</v>
      </c>
      <c r="P16" s="1545" t="s">
        <v>38</v>
      </c>
      <c r="Q16" s="1729" t="s">
        <v>737</v>
      </c>
      <c r="R16" s="1540"/>
      <c r="S16" s="1571" t="s">
        <v>312</v>
      </c>
      <c r="T16" s="1572"/>
      <c r="U16" s="1572"/>
      <c r="V16" s="1572"/>
      <c r="W16" s="1573"/>
      <c r="X16" s="1489" t="s">
        <v>37</v>
      </c>
      <c r="Y16" s="1574" t="s">
        <v>469</v>
      </c>
      <c r="Z16" s="1576" t="s">
        <v>458</v>
      </c>
      <c r="AA16" s="1545" t="s">
        <v>38</v>
      </c>
      <c r="AB16" s="1557" t="s">
        <v>459</v>
      </c>
      <c r="AC16" s="1535" t="s">
        <v>212</v>
      </c>
      <c r="AD16" s="1535"/>
      <c r="AE16" s="1535"/>
      <c r="AF16" s="1535"/>
      <c r="AG16" s="1624"/>
      <c r="AH16" s="1250"/>
      <c r="AI16" s="1250"/>
      <c r="AJ16" s="15"/>
      <c r="AK16" s="6"/>
    </row>
    <row r="17" spans="1:37" s="13" customFormat="1" ht="45" x14ac:dyDescent="0.2">
      <c r="A17" s="58"/>
      <c r="B17" s="1247" t="s">
        <v>487</v>
      </c>
      <c r="C17" s="419"/>
      <c r="D17" s="6"/>
      <c r="E17" s="1251" t="s">
        <v>282</v>
      </c>
      <c r="F17" s="501"/>
      <c r="G17" s="1250"/>
      <c r="H17" s="1482"/>
      <c r="I17" s="1485"/>
      <c r="K17" s="1487"/>
      <c r="L17" s="1554"/>
      <c r="M17" s="662"/>
      <c r="N17" s="1488"/>
      <c r="O17" s="1490"/>
      <c r="P17" s="1545"/>
      <c r="Q17" s="1729"/>
      <c r="R17" s="1541"/>
      <c r="S17" s="1571"/>
      <c r="T17" s="1572"/>
      <c r="U17" s="1572"/>
      <c r="V17" s="1572"/>
      <c r="W17" s="1573"/>
      <c r="X17" s="1490"/>
      <c r="Y17" s="1574"/>
      <c r="Z17" s="1576"/>
      <c r="AA17" s="1545"/>
      <c r="AB17" s="1557"/>
      <c r="AC17" s="1480"/>
      <c r="AD17" s="1480"/>
      <c r="AE17" s="1480"/>
      <c r="AF17" s="1480"/>
      <c r="AG17" s="1625"/>
      <c r="AH17" s="1250"/>
      <c r="AI17" s="1250"/>
      <c r="AJ17" s="15"/>
      <c r="AK17" s="6"/>
    </row>
    <row r="18" spans="1:37" s="13" customFormat="1" ht="45" x14ac:dyDescent="0.2">
      <c r="A18" s="58"/>
      <c r="B18" s="60"/>
      <c r="C18" s="59"/>
      <c r="D18" s="6"/>
      <c r="E18" s="1251" t="s">
        <v>283</v>
      </c>
      <c r="F18" s="501"/>
      <c r="G18" s="1250"/>
      <c r="H18" s="1482"/>
      <c r="I18" s="1485"/>
      <c r="K18" s="1487"/>
      <c r="L18" s="1554"/>
      <c r="M18" s="662"/>
      <c r="N18" s="1488"/>
      <c r="O18" s="1490"/>
      <c r="P18" s="1545"/>
      <c r="Q18" s="1729"/>
      <c r="R18" s="1541"/>
      <c r="S18" s="1558" t="s">
        <v>211</v>
      </c>
      <c r="T18" s="1559"/>
      <c r="U18" s="1559"/>
      <c r="V18" s="1559"/>
      <c r="W18" s="1560"/>
      <c r="X18" s="1490"/>
      <c r="Y18" s="1574"/>
      <c r="Z18" s="1576"/>
      <c r="AA18" s="1545"/>
      <c r="AB18" s="1557"/>
      <c r="AC18" s="1480"/>
      <c r="AD18" s="1480"/>
      <c r="AE18" s="1480"/>
      <c r="AF18" s="1480"/>
      <c r="AG18" s="1625"/>
      <c r="AH18" s="1250"/>
      <c r="AI18" s="1250"/>
      <c r="AJ18" s="15"/>
      <c r="AK18" s="6"/>
    </row>
    <row r="19" spans="1:37" s="13" customFormat="1" ht="45.75" thickBot="1" x14ac:dyDescent="0.25">
      <c r="A19" s="620"/>
      <c r="B19" s="1243" t="s">
        <v>564</v>
      </c>
      <c r="C19" s="479"/>
      <c r="D19" s="6"/>
      <c r="E19" s="1251" t="s">
        <v>284</v>
      </c>
      <c r="F19" s="501"/>
      <c r="G19" s="1250"/>
      <c r="H19" s="1483"/>
      <c r="I19" s="1486"/>
      <c r="K19" s="1487"/>
      <c r="L19" s="1554"/>
      <c r="M19" s="662"/>
      <c r="N19" s="1488"/>
      <c r="O19" s="1490"/>
      <c r="P19" s="1545"/>
      <c r="Q19" s="1729"/>
      <c r="R19" s="1542"/>
      <c r="S19" s="1561" t="s">
        <v>178</v>
      </c>
      <c r="T19" s="1562"/>
      <c r="U19" s="1562"/>
      <c r="V19" s="1562"/>
      <c r="W19" s="1563"/>
      <c r="X19" s="1490"/>
      <c r="Y19" s="1574"/>
      <c r="Z19" s="1577"/>
      <c r="AA19" s="1545"/>
      <c r="AB19" s="1557"/>
      <c r="AC19" s="1626"/>
      <c r="AD19" s="1626"/>
      <c r="AE19" s="1626"/>
      <c r="AF19" s="1626"/>
      <c r="AG19" s="1627"/>
      <c r="AH19" s="1250"/>
      <c r="AI19" s="1250"/>
      <c r="AJ19" s="15"/>
      <c r="AK19" s="6"/>
    </row>
    <row r="20" spans="1:37" s="13" customFormat="1" ht="33.75" customHeight="1" x14ac:dyDescent="0.2">
      <c r="A20" s="58"/>
      <c r="B20" s="669" t="s">
        <v>565</v>
      </c>
      <c r="C20" s="59"/>
      <c r="D20" s="6"/>
      <c r="E20" s="577" t="s">
        <v>305</v>
      </c>
      <c r="F20" s="501"/>
      <c r="G20" s="1250"/>
      <c r="H20" s="1564" t="s">
        <v>294</v>
      </c>
      <c r="I20" s="1565"/>
      <c r="J20" s="1565"/>
      <c r="K20" s="1565"/>
      <c r="L20" s="1566"/>
      <c r="M20" s="661"/>
      <c r="N20" s="1567" t="s">
        <v>294</v>
      </c>
      <c r="O20" s="1568"/>
      <c r="P20" s="1568"/>
      <c r="Q20" s="1568"/>
      <c r="R20" s="1569"/>
      <c r="S20" s="1567" t="s">
        <v>294</v>
      </c>
      <c r="T20" s="1568"/>
      <c r="U20" s="1568"/>
      <c r="V20" s="1568"/>
      <c r="W20" s="1569"/>
      <c r="X20" s="1567" t="s">
        <v>294</v>
      </c>
      <c r="Y20" s="1568"/>
      <c r="Z20" s="1568"/>
      <c r="AA20" s="1568"/>
      <c r="AB20" s="1569"/>
      <c r="AC20" s="1620" t="s">
        <v>150</v>
      </c>
      <c r="AD20" s="1620"/>
      <c r="AE20" s="1620"/>
      <c r="AF20" s="1620"/>
      <c r="AG20" s="1621"/>
      <c r="AH20" s="1250"/>
      <c r="AI20" s="1250"/>
      <c r="AJ20" s="15"/>
      <c r="AK20" s="6"/>
    </row>
    <row r="21" spans="1:37" s="13" customFormat="1" ht="34.5" customHeight="1" thickBot="1" x14ac:dyDescent="0.25">
      <c r="A21" s="620"/>
      <c r="B21" s="1217" t="s">
        <v>328</v>
      </c>
      <c r="C21" s="479"/>
      <c r="D21" s="6"/>
      <c r="E21" s="577" t="s">
        <v>306</v>
      </c>
      <c r="F21" s="501"/>
      <c r="G21" s="1250"/>
      <c r="H21" s="1564"/>
      <c r="I21" s="1565"/>
      <c r="J21" s="1565"/>
      <c r="K21" s="1565"/>
      <c r="L21" s="1566"/>
      <c r="M21" s="661"/>
      <c r="N21" s="1567"/>
      <c r="O21" s="1570"/>
      <c r="P21" s="1568"/>
      <c r="Q21" s="1568"/>
      <c r="R21" s="1569"/>
      <c r="S21" s="1567"/>
      <c r="T21" s="1568"/>
      <c r="U21" s="1568"/>
      <c r="V21" s="1568"/>
      <c r="W21" s="1569"/>
      <c r="X21" s="1567"/>
      <c r="Y21" s="1568"/>
      <c r="Z21" s="1568"/>
      <c r="AA21" s="1568"/>
      <c r="AB21" s="1569"/>
      <c r="AC21" s="1622"/>
      <c r="AD21" s="1622"/>
      <c r="AE21" s="1622"/>
      <c r="AF21" s="1622"/>
      <c r="AG21" s="1623"/>
      <c r="AH21" s="1250"/>
      <c r="AI21" s="1250"/>
      <c r="AJ21" s="15"/>
      <c r="AK21" s="6"/>
    </row>
    <row r="22" spans="1:37" s="13" customFormat="1" ht="45" customHeight="1" x14ac:dyDescent="0.25">
      <c r="A22" s="58"/>
      <c r="B22" s="1219" t="s">
        <v>367</v>
      </c>
      <c r="C22" s="479"/>
      <c r="D22" s="6"/>
      <c r="E22" s="1551" t="s">
        <v>285</v>
      </c>
      <c r="F22" s="500"/>
      <c r="G22" s="1250"/>
      <c r="H22" s="1580" t="s">
        <v>119</v>
      </c>
      <c r="I22" s="1484" t="s">
        <v>489</v>
      </c>
      <c r="J22" s="1499"/>
      <c r="K22" s="1546" t="s">
        <v>726</v>
      </c>
      <c r="L22" s="1554" t="s">
        <v>38</v>
      </c>
      <c r="M22" s="662"/>
      <c r="N22" s="1584" t="s">
        <v>368</v>
      </c>
      <c r="O22" s="1587" t="s">
        <v>732</v>
      </c>
      <c r="P22" s="1590" t="s">
        <v>119</v>
      </c>
      <c r="Q22" s="1499"/>
      <c r="R22" s="1489" t="s">
        <v>37</v>
      </c>
      <c r="S22" s="1594" t="s">
        <v>368</v>
      </c>
      <c r="T22" s="1489" t="s">
        <v>37</v>
      </c>
      <c r="U22" s="1545" t="s">
        <v>38</v>
      </c>
      <c r="V22" s="1532"/>
      <c r="W22" s="1540"/>
      <c r="X22" s="1489" t="s">
        <v>37</v>
      </c>
      <c r="Y22" s="1581" t="s">
        <v>368</v>
      </c>
      <c r="Z22" s="1532"/>
      <c r="AA22" s="1545" t="s">
        <v>38</v>
      </c>
      <c r="AB22" s="1557" t="s">
        <v>459</v>
      </c>
      <c r="AC22" s="1578"/>
      <c r="AD22" s="1578"/>
      <c r="AE22" s="1578"/>
      <c r="AF22" s="1578"/>
      <c r="AG22" s="1579"/>
      <c r="AH22" s="1250"/>
      <c r="AI22" s="1250"/>
      <c r="AJ22" s="15"/>
      <c r="AK22" s="6"/>
    </row>
    <row r="23" spans="1:37" s="13" customFormat="1" ht="45" x14ac:dyDescent="0.25">
      <c r="A23" s="58"/>
      <c r="B23" s="1245" t="s">
        <v>386</v>
      </c>
      <c r="C23" s="479"/>
      <c r="D23" s="6"/>
      <c r="E23" s="1552"/>
      <c r="F23" s="500"/>
      <c r="G23" s="1250"/>
      <c r="H23" s="1580"/>
      <c r="I23" s="1485"/>
      <c r="J23" s="1500"/>
      <c r="K23" s="1547"/>
      <c r="L23" s="1554"/>
      <c r="M23" s="662"/>
      <c r="N23" s="1585"/>
      <c r="O23" s="1588"/>
      <c r="P23" s="1590"/>
      <c r="Q23" s="1500"/>
      <c r="R23" s="1490"/>
      <c r="S23" s="1595"/>
      <c r="T23" s="1490"/>
      <c r="U23" s="1545"/>
      <c r="V23" s="1533"/>
      <c r="W23" s="1541"/>
      <c r="X23" s="1490"/>
      <c r="Y23" s="1582"/>
      <c r="Z23" s="1533"/>
      <c r="AA23" s="1545"/>
      <c r="AB23" s="1557"/>
      <c r="AC23" s="1578"/>
      <c r="AD23" s="1578"/>
      <c r="AE23" s="1578"/>
      <c r="AF23" s="1578"/>
      <c r="AG23" s="1579"/>
      <c r="AH23" s="1250"/>
      <c r="AI23" s="1250"/>
      <c r="AJ23" s="15"/>
      <c r="AK23" s="6"/>
    </row>
    <row r="24" spans="1:37" s="13" customFormat="1" ht="45" x14ac:dyDescent="0.6">
      <c r="A24" s="58"/>
      <c r="B24" s="1221" t="s">
        <v>385</v>
      </c>
      <c r="C24" s="479"/>
      <c r="D24" s="6"/>
      <c r="E24" s="1552"/>
      <c r="F24" s="524"/>
      <c r="G24" s="1250"/>
      <c r="H24" s="1580"/>
      <c r="I24" s="1485"/>
      <c r="J24" s="1500"/>
      <c r="K24" s="1547"/>
      <c r="L24" s="1554"/>
      <c r="M24" s="662"/>
      <c r="N24" s="1585"/>
      <c r="O24" s="1588"/>
      <c r="P24" s="1590"/>
      <c r="Q24" s="1500"/>
      <c r="R24" s="1490"/>
      <c r="S24" s="1595"/>
      <c r="T24" s="1490"/>
      <c r="U24" s="1545"/>
      <c r="V24" s="1533"/>
      <c r="W24" s="1541"/>
      <c r="X24" s="1490"/>
      <c r="Y24" s="1582"/>
      <c r="Z24" s="1533"/>
      <c r="AA24" s="1545"/>
      <c r="AB24" s="1557"/>
      <c r="AC24" s="1578"/>
      <c r="AD24" s="1578"/>
      <c r="AE24" s="1578"/>
      <c r="AF24" s="1578"/>
      <c r="AG24" s="1579"/>
      <c r="AH24" s="1250"/>
      <c r="AI24" s="1250"/>
      <c r="AJ24" s="15"/>
      <c r="AK24" s="6"/>
    </row>
    <row r="25" spans="1:37" s="13" customFormat="1" ht="45.75" thickBot="1" x14ac:dyDescent="0.3">
      <c r="A25" s="58"/>
      <c r="B25" s="1222" t="s">
        <v>463</v>
      </c>
      <c r="C25" s="479"/>
      <c r="D25" s="6"/>
      <c r="E25" s="1553"/>
      <c r="F25" s="525"/>
      <c r="G25" s="1250"/>
      <c r="H25" s="1580"/>
      <c r="I25" s="1486"/>
      <c r="J25" s="1501"/>
      <c r="K25" s="1548"/>
      <c r="L25" s="1554"/>
      <c r="M25" s="662"/>
      <c r="N25" s="1586"/>
      <c r="O25" s="1589"/>
      <c r="P25" s="1590"/>
      <c r="Q25" s="1575"/>
      <c r="R25" s="1490"/>
      <c r="S25" s="1596"/>
      <c r="T25" s="1490"/>
      <c r="U25" s="1545"/>
      <c r="V25" s="1534"/>
      <c r="W25" s="1542"/>
      <c r="X25" s="1490"/>
      <c r="Y25" s="1583"/>
      <c r="Z25" s="1534"/>
      <c r="AA25" s="1545"/>
      <c r="AB25" s="1557"/>
      <c r="AC25" s="1578"/>
      <c r="AD25" s="1578"/>
      <c r="AE25" s="1578"/>
      <c r="AF25" s="1578"/>
      <c r="AG25" s="1579"/>
      <c r="AH25" s="1250"/>
      <c r="AI25" s="1250"/>
      <c r="AJ25" s="15"/>
      <c r="AK25" s="6"/>
    </row>
    <row r="26" spans="1:37" s="13" customFormat="1" ht="34.5" thickBot="1" x14ac:dyDescent="0.3">
      <c r="A26" s="58"/>
      <c r="B26" s="1223" t="s">
        <v>464</v>
      </c>
      <c r="C26" s="479"/>
      <c r="D26" s="6"/>
      <c r="E26" s="578" t="s">
        <v>286</v>
      </c>
      <c r="F26" s="526"/>
      <c r="G26" s="1250"/>
      <c r="H26" s="1523" t="s">
        <v>237</v>
      </c>
      <c r="I26" s="1524"/>
      <c r="J26" s="1524"/>
      <c r="K26" s="1524"/>
      <c r="L26" s="1525"/>
      <c r="M26" s="661"/>
      <c r="N26" s="1523" t="s">
        <v>237</v>
      </c>
      <c r="O26" s="1528"/>
      <c r="P26" s="1524"/>
      <c r="Q26" s="1524"/>
      <c r="R26" s="1526"/>
      <c r="S26" s="1523" t="s">
        <v>237</v>
      </c>
      <c r="T26" s="1524"/>
      <c r="U26" s="1524"/>
      <c r="V26" s="1524"/>
      <c r="W26" s="1526"/>
      <c r="X26" s="1523" t="s">
        <v>237</v>
      </c>
      <c r="Y26" s="1524"/>
      <c r="Z26" s="1524"/>
      <c r="AA26" s="1524"/>
      <c r="AB26" s="1526"/>
      <c r="AC26" s="1578"/>
      <c r="AD26" s="1578"/>
      <c r="AE26" s="1578"/>
      <c r="AF26" s="1578"/>
      <c r="AG26" s="1579"/>
      <c r="AH26" s="1250"/>
      <c r="AI26" s="1250"/>
      <c r="AJ26" s="15"/>
      <c r="AK26" s="6"/>
    </row>
    <row r="27" spans="1:37" s="13" customFormat="1" ht="45" customHeight="1" x14ac:dyDescent="0.2">
      <c r="A27" s="58"/>
      <c r="B27" s="1233" t="s">
        <v>42</v>
      </c>
      <c r="C27" s="479"/>
      <c r="D27" s="6"/>
      <c r="E27" s="1251" t="s">
        <v>260</v>
      </c>
      <c r="F27" s="1655" t="s">
        <v>186</v>
      </c>
      <c r="G27" s="1250"/>
      <c r="H27" s="1658" t="s">
        <v>118</v>
      </c>
      <c r="I27" s="1489" t="s">
        <v>37</v>
      </c>
      <c r="J27" s="1499"/>
      <c r="K27" s="1503" t="s">
        <v>460</v>
      </c>
      <c r="L27" s="1597" t="s">
        <v>556</v>
      </c>
      <c r="M27" s="662"/>
      <c r="N27" s="1499"/>
      <c r="O27" s="1489" t="s">
        <v>37</v>
      </c>
      <c r="P27" s="1580" t="s">
        <v>119</v>
      </c>
      <c r="Q27" s="1729" t="s">
        <v>737</v>
      </c>
      <c r="R27" s="1540"/>
      <c r="S27" s="1603" t="s">
        <v>556</v>
      </c>
      <c r="T27" s="1489" t="s">
        <v>37</v>
      </c>
      <c r="U27" s="1545" t="s">
        <v>38</v>
      </c>
      <c r="V27" s="1487" t="s">
        <v>459</v>
      </c>
      <c r="W27" s="1540"/>
      <c r="X27" s="1489" t="s">
        <v>37</v>
      </c>
      <c r="Y27" s="1499"/>
      <c r="Z27" s="1499"/>
      <c r="AA27" s="1545" t="s">
        <v>38</v>
      </c>
      <c r="AB27" s="1532"/>
      <c r="AC27" s="1578"/>
      <c r="AD27" s="1578"/>
      <c r="AE27" s="1578"/>
      <c r="AF27" s="1578"/>
      <c r="AG27" s="1579"/>
      <c r="AH27" s="1250"/>
      <c r="AI27" s="1250"/>
      <c r="AJ27" s="15"/>
      <c r="AK27" s="6"/>
    </row>
    <row r="28" spans="1:37" s="13" customFormat="1" ht="45" customHeight="1" x14ac:dyDescent="0.2">
      <c r="A28" s="58"/>
      <c r="B28" s="1207" t="s">
        <v>36</v>
      </c>
      <c r="C28" s="479"/>
      <c r="D28" s="6"/>
      <c r="E28" s="1251" t="s">
        <v>261</v>
      </c>
      <c r="F28" s="1656"/>
      <c r="G28" s="1250"/>
      <c r="H28" s="1659"/>
      <c r="I28" s="1490"/>
      <c r="J28" s="1500"/>
      <c r="K28" s="1503"/>
      <c r="L28" s="1598"/>
      <c r="M28" s="662"/>
      <c r="N28" s="1500"/>
      <c r="O28" s="1490"/>
      <c r="P28" s="1580"/>
      <c r="Q28" s="1729"/>
      <c r="R28" s="1541"/>
      <c r="S28" s="1604"/>
      <c r="T28" s="1490"/>
      <c r="U28" s="1545"/>
      <c r="V28" s="1487"/>
      <c r="W28" s="1541"/>
      <c r="X28" s="1490"/>
      <c r="Y28" s="1500"/>
      <c r="Z28" s="1500"/>
      <c r="AA28" s="1545"/>
      <c r="AB28" s="1533"/>
      <c r="AC28" s="1578"/>
      <c r="AD28" s="1578"/>
      <c r="AE28" s="1578"/>
      <c r="AF28" s="1578"/>
      <c r="AG28" s="1579"/>
      <c r="AH28" s="1250"/>
      <c r="AI28" s="1250"/>
      <c r="AJ28" s="15"/>
      <c r="AK28" s="6"/>
    </row>
    <row r="29" spans="1:37" s="13" customFormat="1" ht="45" customHeight="1" x14ac:dyDescent="0.2">
      <c r="A29" s="58"/>
      <c r="B29" s="60"/>
      <c r="C29" s="59"/>
      <c r="D29" s="6"/>
      <c r="E29" s="1251" t="s">
        <v>301</v>
      </c>
      <c r="F29" s="1657"/>
      <c r="G29" s="1250"/>
      <c r="H29" s="1659"/>
      <c r="I29" s="1490"/>
      <c r="J29" s="1500"/>
      <c r="K29" s="1503"/>
      <c r="L29" s="1598"/>
      <c r="M29" s="662"/>
      <c r="N29" s="1500"/>
      <c r="O29" s="1490"/>
      <c r="P29" s="1580"/>
      <c r="Q29" s="1729"/>
      <c r="R29" s="1541"/>
      <c r="S29" s="1604"/>
      <c r="T29" s="1490"/>
      <c r="U29" s="1545"/>
      <c r="V29" s="1487"/>
      <c r="W29" s="1541"/>
      <c r="X29" s="1490"/>
      <c r="Y29" s="1500"/>
      <c r="Z29" s="1500"/>
      <c r="AA29" s="1545"/>
      <c r="AB29" s="1533"/>
      <c r="AC29" s="1578"/>
      <c r="AD29" s="1578"/>
      <c r="AE29" s="1578"/>
      <c r="AF29" s="1578"/>
      <c r="AG29" s="1579"/>
      <c r="AH29" s="1250"/>
      <c r="AI29" s="1250"/>
      <c r="AJ29" s="15"/>
      <c r="AK29" s="6"/>
    </row>
    <row r="30" spans="1:37" s="13" customFormat="1" ht="45.75" customHeight="1" thickBot="1" x14ac:dyDescent="0.25">
      <c r="A30" s="58"/>
      <c r="B30" s="60"/>
      <c r="C30" s="59"/>
      <c r="D30" s="6"/>
      <c r="E30" s="1251" t="s">
        <v>302</v>
      </c>
      <c r="F30" s="500"/>
      <c r="G30" s="1250"/>
      <c r="H30" s="1659"/>
      <c r="I30" s="1490"/>
      <c r="J30" s="1501"/>
      <c r="K30" s="1503"/>
      <c r="L30" s="1599"/>
      <c r="M30" s="662"/>
      <c r="N30" s="1501"/>
      <c r="O30" s="1490"/>
      <c r="P30" s="1580"/>
      <c r="Q30" s="1729"/>
      <c r="R30" s="1542"/>
      <c r="S30" s="1605"/>
      <c r="T30" s="1601"/>
      <c r="U30" s="1606"/>
      <c r="V30" s="1607"/>
      <c r="W30" s="1602"/>
      <c r="X30" s="1490"/>
      <c r="Y30" s="1575"/>
      <c r="Z30" s="1575"/>
      <c r="AA30" s="1606"/>
      <c r="AB30" s="1534"/>
      <c r="AC30" s="1578"/>
      <c r="AD30" s="1578"/>
      <c r="AE30" s="1578"/>
      <c r="AF30" s="1578"/>
      <c r="AG30" s="1579"/>
      <c r="AH30" s="1250"/>
      <c r="AI30" s="1250"/>
      <c r="AJ30" s="15"/>
      <c r="AK30" s="6"/>
    </row>
    <row r="31" spans="1:37" s="13" customFormat="1" ht="34.5" thickBot="1" x14ac:dyDescent="0.25">
      <c r="A31" s="58"/>
      <c r="B31" s="60"/>
      <c r="C31" s="59"/>
      <c r="D31" s="6"/>
      <c r="E31" s="579" t="s">
        <v>287</v>
      </c>
      <c r="F31" s="580"/>
      <c r="G31" s="1250"/>
      <c r="H31" s="1644" t="s">
        <v>378</v>
      </c>
      <c r="I31" s="1645"/>
      <c r="J31" s="1645"/>
      <c r="K31" s="1645"/>
      <c r="L31" s="1646"/>
      <c r="M31" s="74"/>
      <c r="N31" s="1644" t="s">
        <v>378</v>
      </c>
      <c r="O31" s="1645"/>
      <c r="P31" s="1645"/>
      <c r="Q31" s="1645"/>
      <c r="R31" s="1651"/>
      <c r="S31" s="1608" t="s">
        <v>237</v>
      </c>
      <c r="T31" s="1609"/>
      <c r="U31" s="1609"/>
      <c r="V31" s="1609"/>
      <c r="W31" s="1610"/>
      <c r="X31" s="1647" t="s">
        <v>378</v>
      </c>
      <c r="Y31" s="1648"/>
      <c r="Z31" s="1648"/>
      <c r="AA31" s="1648"/>
      <c r="AB31" s="1649"/>
      <c r="AC31" s="74"/>
      <c r="AD31" s="35"/>
      <c r="AE31" s="35"/>
      <c r="AF31" s="35"/>
      <c r="AG31" s="112"/>
      <c r="AH31" s="1250"/>
      <c r="AI31" s="1250"/>
      <c r="AJ31" s="15"/>
      <c r="AK31" s="6"/>
    </row>
    <row r="32" spans="1:37" s="13" customFormat="1" ht="30" customHeight="1" x14ac:dyDescent="0.2">
      <c r="A32" s="58"/>
      <c r="B32" s="60"/>
      <c r="C32" s="59"/>
      <c r="D32" s="6"/>
      <c r="E32" s="579" t="s">
        <v>288</v>
      </c>
      <c r="F32" s="1641" t="s">
        <v>235</v>
      </c>
      <c r="G32" s="1250"/>
      <c r="H32" s="1644"/>
      <c r="I32" s="1645"/>
      <c r="J32" s="1645"/>
      <c r="K32" s="1645"/>
      <c r="L32" s="1646"/>
      <c r="M32" s="74"/>
      <c r="N32" s="1644"/>
      <c r="O32" s="1645"/>
      <c r="P32" s="1645"/>
      <c r="Q32" s="1645"/>
      <c r="R32" s="1651"/>
      <c r="S32" s="1611" t="s">
        <v>555</v>
      </c>
      <c r="T32" s="1612"/>
      <c r="U32" s="1612"/>
      <c r="V32" s="1612"/>
      <c r="W32" s="1613"/>
      <c r="X32" s="1650"/>
      <c r="Y32" s="1645"/>
      <c r="Z32" s="1645"/>
      <c r="AA32" s="1645"/>
      <c r="AB32" s="1651"/>
      <c r="AC32" s="74"/>
      <c r="AD32" s="35"/>
      <c r="AE32" s="35"/>
      <c r="AF32" s="35"/>
      <c r="AG32" s="112"/>
      <c r="AH32" s="1250"/>
      <c r="AI32" s="1250"/>
      <c r="AJ32" s="15"/>
      <c r="AK32" s="6"/>
    </row>
    <row r="33" spans="1:45" s="13" customFormat="1" ht="30.75" customHeight="1" thickBot="1" x14ac:dyDescent="0.25">
      <c r="A33" s="620"/>
      <c r="B33" s="1243" t="s">
        <v>562</v>
      </c>
      <c r="C33" s="479"/>
      <c r="D33" s="6"/>
      <c r="E33" s="579" t="s">
        <v>289</v>
      </c>
      <c r="F33" s="1642"/>
      <c r="G33" s="1250"/>
      <c r="H33" s="1644"/>
      <c r="I33" s="1645"/>
      <c r="J33" s="1645"/>
      <c r="K33" s="1645"/>
      <c r="L33" s="1646"/>
      <c r="M33" s="74"/>
      <c r="N33" s="1644"/>
      <c r="O33" s="1645"/>
      <c r="P33" s="1645"/>
      <c r="Q33" s="1645"/>
      <c r="R33" s="1651"/>
      <c r="S33" s="1614"/>
      <c r="T33" s="1615"/>
      <c r="U33" s="1615"/>
      <c r="V33" s="1615"/>
      <c r="W33" s="1616"/>
      <c r="X33" s="1652"/>
      <c r="Y33" s="1653"/>
      <c r="Z33" s="1653"/>
      <c r="AA33" s="1653"/>
      <c r="AB33" s="1654"/>
      <c r="AC33" s="74"/>
      <c r="AD33" s="35"/>
      <c r="AE33" s="35"/>
      <c r="AF33" s="35"/>
      <c r="AG33" s="112"/>
      <c r="AH33" s="1250"/>
      <c r="AI33" s="1250"/>
      <c r="AJ33" s="15"/>
      <c r="AK33" s="6"/>
    </row>
    <row r="34" spans="1:45" s="13" customFormat="1" ht="57.75" customHeight="1" x14ac:dyDescent="0.2">
      <c r="A34" s="58"/>
      <c r="B34" s="669" t="s">
        <v>563</v>
      </c>
      <c r="C34" s="59"/>
      <c r="D34" s="6"/>
      <c r="E34" s="1251" t="s">
        <v>290</v>
      </c>
      <c r="F34" s="1642"/>
      <c r="G34" s="1250"/>
      <c r="H34" s="1499"/>
      <c r="I34" s="1489" t="s">
        <v>37</v>
      </c>
      <c r="J34" s="1499"/>
      <c r="K34" s="1499"/>
      <c r="L34" s="1504"/>
      <c r="M34" s="1639"/>
      <c r="N34" s="1499"/>
      <c r="O34" s="1489" t="s">
        <v>37</v>
      </c>
      <c r="P34" s="1499"/>
      <c r="Q34" s="1499"/>
      <c r="R34" s="1540"/>
      <c r="S34" s="1614"/>
      <c r="T34" s="1615"/>
      <c r="U34" s="1615"/>
      <c r="V34" s="1615"/>
      <c r="W34" s="1616"/>
      <c r="X34" s="1631" t="s">
        <v>274</v>
      </c>
      <c r="Y34" s="1631"/>
      <c r="Z34" s="1631"/>
      <c r="AA34" s="1631"/>
      <c r="AB34" s="1631"/>
      <c r="AC34" s="74"/>
      <c r="AD34" s="35"/>
      <c r="AE34" s="35"/>
      <c r="AF34" s="35"/>
      <c r="AG34" s="112"/>
      <c r="AH34" s="1250"/>
      <c r="AI34" s="1250"/>
      <c r="AJ34" s="15"/>
      <c r="AK34" s="6"/>
    </row>
    <row r="35" spans="1:45" s="13" customFormat="1" ht="57.75" customHeight="1" x14ac:dyDescent="0.2">
      <c r="A35" s="58"/>
      <c r="B35" s="1239" t="s">
        <v>726</v>
      </c>
      <c r="C35" s="479"/>
      <c r="D35" s="6"/>
      <c r="E35" s="1251" t="s">
        <v>291</v>
      </c>
      <c r="F35" s="501"/>
      <c r="G35" s="1250"/>
      <c r="H35" s="1500"/>
      <c r="I35" s="1490"/>
      <c r="J35" s="1500"/>
      <c r="K35" s="1500"/>
      <c r="L35" s="1505"/>
      <c r="M35" s="1639"/>
      <c r="N35" s="1500"/>
      <c r="O35" s="1490"/>
      <c r="P35" s="1500"/>
      <c r="Q35" s="1500"/>
      <c r="R35" s="1541"/>
      <c r="S35" s="1614"/>
      <c r="T35" s="1615"/>
      <c r="U35" s="1615"/>
      <c r="V35" s="1615"/>
      <c r="W35" s="1616"/>
      <c r="X35" s="1632"/>
      <c r="Y35" s="1632"/>
      <c r="Z35" s="1632"/>
      <c r="AA35" s="1632"/>
      <c r="AB35" s="1632"/>
      <c r="AC35" s="74"/>
      <c r="AD35" s="35"/>
      <c r="AE35" s="35"/>
      <c r="AF35" s="35"/>
      <c r="AG35" s="112"/>
      <c r="AH35" s="1250"/>
      <c r="AI35" s="1250"/>
      <c r="AJ35" s="15"/>
      <c r="AK35" s="6"/>
    </row>
    <row r="36" spans="1:45" s="13" customFormat="1" ht="57.75" customHeight="1" x14ac:dyDescent="0.2">
      <c r="A36" s="58"/>
      <c r="B36" s="1203" t="s">
        <v>556</v>
      </c>
      <c r="C36" s="479"/>
      <c r="D36" s="6"/>
      <c r="E36" s="1251" t="s">
        <v>292</v>
      </c>
      <c r="F36" s="501"/>
      <c r="G36" s="1250"/>
      <c r="H36" s="1500"/>
      <c r="I36" s="1490"/>
      <c r="J36" s="1500"/>
      <c r="K36" s="1500"/>
      <c r="L36" s="1505"/>
      <c r="M36" s="1639"/>
      <c r="N36" s="1500"/>
      <c r="O36" s="1490"/>
      <c r="P36" s="1500"/>
      <c r="Q36" s="1500"/>
      <c r="R36" s="1541"/>
      <c r="S36" s="1614"/>
      <c r="T36" s="1615"/>
      <c r="U36" s="1615"/>
      <c r="V36" s="1615"/>
      <c r="W36" s="1616"/>
      <c r="X36" s="1633" t="s">
        <v>316</v>
      </c>
      <c r="Y36" s="1634"/>
      <c r="Z36" s="1634"/>
      <c r="AA36" s="1634"/>
      <c r="AB36" s="1635"/>
      <c r="AC36" s="74"/>
      <c r="AD36" s="35"/>
      <c r="AE36" s="35"/>
      <c r="AF36" s="35"/>
      <c r="AG36" s="112"/>
      <c r="AH36" s="1250"/>
      <c r="AI36" s="1250"/>
      <c r="AJ36" s="15"/>
      <c r="AK36" s="6"/>
    </row>
    <row r="37" spans="1:45" s="13" customFormat="1" ht="57.75" customHeight="1" thickBot="1" x14ac:dyDescent="0.25">
      <c r="A37" s="58"/>
      <c r="B37" s="60"/>
      <c r="C37" s="59"/>
      <c r="D37" s="6"/>
      <c r="E37" s="581" t="s">
        <v>293</v>
      </c>
      <c r="F37" s="582"/>
      <c r="G37" s="1639"/>
      <c r="H37" s="1501"/>
      <c r="I37" s="1490"/>
      <c r="J37" s="1501"/>
      <c r="K37" s="1575"/>
      <c r="L37" s="1506"/>
      <c r="M37" s="1640"/>
      <c r="N37" s="1575"/>
      <c r="O37" s="1601"/>
      <c r="P37" s="1575"/>
      <c r="Q37" s="1575"/>
      <c r="R37" s="1602"/>
      <c r="S37" s="1617"/>
      <c r="T37" s="1618"/>
      <c r="U37" s="1618"/>
      <c r="V37" s="1618"/>
      <c r="W37" s="1619"/>
      <c r="X37" s="1636"/>
      <c r="Y37" s="1637"/>
      <c r="Z37" s="1637"/>
      <c r="AA37" s="1637"/>
      <c r="AB37" s="1638"/>
      <c r="AC37" s="74"/>
      <c r="AD37" s="35"/>
      <c r="AE37" s="35"/>
      <c r="AF37" s="35"/>
      <c r="AG37" s="112"/>
      <c r="AH37" s="1250"/>
      <c r="AI37" s="1250"/>
      <c r="AJ37" s="15"/>
      <c r="AK37" s="6"/>
    </row>
    <row r="38" spans="1:45" s="13" customFormat="1" ht="45.75" thickBot="1" x14ac:dyDescent="0.65">
      <c r="A38" s="58"/>
      <c r="B38" s="60"/>
      <c r="C38" s="59"/>
      <c r="D38" s="6"/>
      <c r="E38" s="583" t="s">
        <v>308</v>
      </c>
      <c r="F38" s="527"/>
      <c r="G38" s="1639"/>
      <c r="H38" s="407"/>
      <c r="I38" s="407"/>
      <c r="J38" s="407"/>
      <c r="K38" s="407"/>
      <c r="L38" s="585"/>
      <c r="M38" s="502"/>
      <c r="N38" s="584"/>
      <c r="O38" s="407"/>
      <c r="P38" s="407"/>
      <c r="Q38" s="407"/>
      <c r="R38" s="585"/>
      <c r="S38" s="104"/>
      <c r="T38" s="32"/>
      <c r="U38" s="32"/>
      <c r="V38" s="32"/>
      <c r="W38" s="32"/>
      <c r="X38" s="111"/>
      <c r="Y38" s="33"/>
      <c r="Z38" s="33"/>
      <c r="AA38" s="33"/>
      <c r="AB38" s="33"/>
      <c r="AC38" s="74"/>
      <c r="AD38" s="35"/>
      <c r="AE38" s="35"/>
      <c r="AF38" s="35"/>
      <c r="AG38" s="112"/>
      <c r="AH38" s="1250"/>
      <c r="AI38" s="1250"/>
      <c r="AJ38" s="15"/>
      <c r="AK38" s="6"/>
    </row>
    <row r="39" spans="1:45" s="13" customFormat="1" ht="45.75" thickBot="1" x14ac:dyDescent="0.65">
      <c r="A39" s="58"/>
      <c r="B39" s="1235" t="s">
        <v>391</v>
      </c>
      <c r="C39" s="484"/>
      <c r="D39" s="6"/>
      <c r="E39" s="586" t="s">
        <v>309</v>
      </c>
      <c r="F39" s="528"/>
      <c r="G39" s="1640"/>
      <c r="H39" s="408"/>
      <c r="I39" s="408"/>
      <c r="J39" s="408"/>
      <c r="K39" s="408"/>
      <c r="L39" s="409"/>
      <c r="M39" s="503"/>
      <c r="N39" s="410"/>
      <c r="O39" s="408"/>
      <c r="P39" s="408"/>
      <c r="Q39" s="408"/>
      <c r="R39" s="409"/>
      <c r="S39" s="105"/>
      <c r="T39" s="106"/>
      <c r="U39" s="106"/>
      <c r="V39" s="106"/>
      <c r="W39" s="106"/>
      <c r="X39" s="113"/>
      <c r="Y39" s="114"/>
      <c r="Z39" s="114"/>
      <c r="AA39" s="114"/>
      <c r="AB39" s="114"/>
      <c r="AC39" s="115"/>
      <c r="AD39" s="116"/>
      <c r="AE39" s="116"/>
      <c r="AF39" s="116"/>
      <c r="AG39" s="117"/>
      <c r="AH39" s="1250"/>
      <c r="AI39" s="1250"/>
      <c r="AJ39" s="1250"/>
      <c r="AK39" s="1250"/>
    </row>
    <row r="40" spans="1:45" s="17" customFormat="1" ht="30" x14ac:dyDescent="0.2">
      <c r="A40" s="58"/>
      <c r="B40" s="1236" t="s">
        <v>340</v>
      </c>
      <c r="C40" s="484"/>
      <c r="D40" s="13"/>
      <c r="E40" s="118"/>
      <c r="F40" s="119"/>
      <c r="G40" s="147"/>
      <c r="H40" s="147"/>
      <c r="I40" s="147"/>
      <c r="J40" s="147"/>
      <c r="K40" s="147"/>
      <c r="L40" s="147"/>
      <c r="M40" s="119"/>
      <c r="N40" s="119"/>
      <c r="O40" s="119"/>
      <c r="P40" s="119"/>
      <c r="Q40" s="119"/>
      <c r="R40" s="119"/>
      <c r="S40" s="119"/>
      <c r="T40" s="119"/>
      <c r="U40" s="119"/>
      <c r="V40" s="119"/>
      <c r="W40" s="119"/>
      <c r="X40" s="119"/>
      <c r="Y40" s="119"/>
      <c r="Z40" s="119"/>
      <c r="AA40" s="119"/>
      <c r="AB40" s="119"/>
      <c r="AC40" s="119"/>
      <c r="AD40" s="119"/>
      <c r="AE40" s="119"/>
      <c r="AF40" s="119"/>
      <c r="AG40" s="120"/>
      <c r="AH40" s="1250"/>
      <c r="AI40" s="1250"/>
      <c r="AJ40" s="1250"/>
      <c r="AK40" s="1250"/>
    </row>
    <row r="41" spans="1:45" s="17" customFormat="1" ht="35.25" x14ac:dyDescent="0.45">
      <c r="A41" s="58"/>
      <c r="B41" s="1227" t="s">
        <v>318</v>
      </c>
      <c r="C41" s="484"/>
      <c r="D41" s="13"/>
      <c r="E41" s="121"/>
      <c r="F41" s="1600"/>
      <c r="G41" s="1600"/>
      <c r="H41" s="1600"/>
      <c r="I41" s="1600"/>
      <c r="J41" s="1600"/>
      <c r="K41" s="1600"/>
      <c r="L41" s="1600"/>
      <c r="M41" s="1600"/>
      <c r="N41" s="1600"/>
      <c r="O41" s="1600"/>
      <c r="P41" s="1600"/>
      <c r="Q41" s="1600"/>
      <c r="R41" s="1600"/>
      <c r="S41" s="1600"/>
      <c r="T41" s="1600"/>
      <c r="U41" s="1600"/>
      <c r="V41" s="1600"/>
      <c r="W41" s="1600"/>
      <c r="X41" s="1600"/>
      <c r="Y41" s="1600"/>
      <c r="Z41" s="1600"/>
      <c r="AA41" s="1600"/>
      <c r="AB41" s="1600"/>
      <c r="AC41" s="1600"/>
      <c r="AD41" s="1600"/>
      <c r="AE41" s="1600"/>
      <c r="AF41" s="78"/>
      <c r="AG41" s="122"/>
      <c r="AH41" s="1250"/>
      <c r="AI41" s="1250"/>
      <c r="AJ41" s="1250"/>
      <c r="AK41" s="1250"/>
    </row>
    <row r="42" spans="1:45" s="13" customFormat="1" ht="35.25" x14ac:dyDescent="0.45">
      <c r="A42" s="58"/>
      <c r="B42" s="1228" t="s">
        <v>168</v>
      </c>
      <c r="C42" s="484"/>
      <c r="D42" s="304"/>
      <c r="E42" s="305"/>
      <c r="F42" s="1628" t="s">
        <v>138</v>
      </c>
      <c r="G42" s="1628"/>
      <c r="H42" s="1628"/>
      <c r="I42" s="1628"/>
      <c r="J42" s="1628"/>
      <c r="K42" s="1628"/>
      <c r="L42" s="1628"/>
      <c r="M42" s="1628"/>
      <c r="N42" s="1628"/>
      <c r="O42" s="1628"/>
      <c r="P42" s="1628"/>
      <c r="Q42" s="1628"/>
      <c r="R42" s="1628"/>
      <c r="S42" s="1628"/>
      <c r="T42" s="1628"/>
      <c r="U42" s="1628"/>
      <c r="V42" s="1628"/>
      <c r="W42" s="1628"/>
      <c r="X42" s="1628"/>
      <c r="Y42" s="1628"/>
      <c r="Z42" s="1628"/>
      <c r="AA42" s="1628"/>
      <c r="AB42" s="1628"/>
      <c r="AC42" s="1628"/>
      <c r="AD42" s="1628"/>
      <c r="AE42" s="1628"/>
      <c r="AF42" s="587"/>
      <c r="AG42" s="303"/>
      <c r="AH42" s="1250"/>
      <c r="AI42" s="1250"/>
      <c r="AJ42" s="1250"/>
      <c r="AK42" s="1250"/>
      <c r="AL42" s="85"/>
    </row>
    <row r="43" spans="1:45" s="11" customFormat="1" ht="30" x14ac:dyDescent="0.2">
      <c r="A43" s="58"/>
      <c r="B43" s="1229" t="s">
        <v>169</v>
      </c>
      <c r="C43" s="484"/>
      <c r="D43" s="13"/>
      <c r="E43" s="588"/>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90"/>
      <c r="AH43" s="1250"/>
      <c r="AI43" s="1250"/>
      <c r="AJ43" s="1250"/>
      <c r="AK43" s="1250"/>
      <c r="AL43" s="10"/>
      <c r="AM43" s="10"/>
      <c r="AN43" s="10"/>
      <c r="AO43" s="10"/>
      <c r="AP43" s="10"/>
      <c r="AQ43" s="10"/>
      <c r="AR43" s="10"/>
      <c r="AS43" s="10"/>
    </row>
    <row r="44" spans="1:45" s="17" customFormat="1" ht="30" x14ac:dyDescent="0.2">
      <c r="A44" s="58"/>
      <c r="B44" s="1230" t="s">
        <v>166</v>
      </c>
      <c r="C44" s="484"/>
      <c r="D44" s="13"/>
      <c r="E44" s="1250"/>
      <c r="F44" s="1250"/>
      <c r="G44" s="1250"/>
      <c r="H44" s="1250"/>
      <c r="I44" s="1250"/>
      <c r="J44" s="1250"/>
      <c r="K44" s="1250"/>
      <c r="L44" s="1250"/>
      <c r="M44" s="1250"/>
      <c r="N44" s="1250"/>
      <c r="O44" s="1250"/>
      <c r="P44" s="1250"/>
      <c r="Q44" s="1250"/>
      <c r="R44" s="1250"/>
      <c r="S44" s="1250"/>
      <c r="T44" s="1250"/>
      <c r="U44" s="1250"/>
      <c r="V44" s="1250"/>
      <c r="W44" s="1250"/>
      <c r="X44" s="1250"/>
      <c r="Y44" s="1250"/>
      <c r="Z44" s="1250"/>
      <c r="AA44" s="1250"/>
      <c r="AB44" s="1250"/>
      <c r="AC44" s="1250"/>
      <c r="AD44" s="1250"/>
      <c r="AE44" s="1250"/>
      <c r="AF44" s="1250"/>
      <c r="AG44" s="1250"/>
      <c r="AH44" s="1250"/>
      <c r="AI44" s="1250"/>
      <c r="AJ44" s="1250"/>
      <c r="AK44" s="1250"/>
      <c r="AL44" s="103"/>
      <c r="AM44" s="103"/>
      <c r="AN44" s="103"/>
      <c r="AO44" s="103"/>
      <c r="AP44" s="103"/>
      <c r="AQ44" s="103"/>
      <c r="AR44" s="103"/>
      <c r="AS44" s="103"/>
    </row>
    <row r="45" spans="1:45" s="17" customFormat="1" ht="23.25" x14ac:dyDescent="0.2">
      <c r="A45" s="58"/>
      <c r="B45" s="1231" t="s">
        <v>336</v>
      </c>
      <c r="C45" s="484"/>
      <c r="D45" s="52"/>
      <c r="E45" s="1250"/>
      <c r="F45" s="1250"/>
      <c r="G45" s="1250"/>
      <c r="H45" s="1250"/>
      <c r="I45" s="1250"/>
      <c r="J45" s="1250"/>
      <c r="K45" s="1250"/>
      <c r="L45" s="1250"/>
      <c r="M45" s="1250"/>
      <c r="N45" s="1250"/>
      <c r="O45" s="1250"/>
      <c r="P45" s="1250"/>
      <c r="Q45" s="1250"/>
      <c r="R45" s="1250"/>
      <c r="S45" s="1250"/>
      <c r="T45" s="1250"/>
      <c r="U45" s="1250"/>
      <c r="V45" s="1250"/>
      <c r="W45" s="1250"/>
      <c r="X45" s="1250"/>
      <c r="Y45" s="1250"/>
      <c r="Z45" s="1250"/>
      <c r="AA45" s="1250"/>
      <c r="AB45" s="1250"/>
      <c r="AC45" s="1250"/>
      <c r="AD45" s="1250"/>
      <c r="AE45" s="1250"/>
      <c r="AF45" s="1250"/>
      <c r="AG45" s="1250"/>
      <c r="AH45" s="1250"/>
      <c r="AI45" s="1250"/>
      <c r="AJ45" s="1250"/>
      <c r="AK45" s="1250"/>
      <c r="AL45" s="103"/>
      <c r="AM45" s="103"/>
      <c r="AN45" s="103"/>
      <c r="AO45" s="103"/>
      <c r="AP45" s="103"/>
      <c r="AQ45" s="103"/>
      <c r="AR45" s="103"/>
      <c r="AS45" s="103"/>
    </row>
    <row r="46" spans="1:45" s="17" customFormat="1" ht="23.25" x14ac:dyDescent="0.2">
      <c r="A46" s="58"/>
      <c r="B46" s="1231" t="s">
        <v>337</v>
      </c>
      <c r="C46" s="484"/>
      <c r="D46" s="37"/>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250"/>
      <c r="AK46" s="1250"/>
      <c r="AL46" s="103"/>
      <c r="AM46" s="103"/>
      <c r="AN46" s="103"/>
      <c r="AO46" s="103"/>
      <c r="AP46" s="103"/>
      <c r="AQ46" s="103"/>
      <c r="AR46" s="103"/>
      <c r="AS46" s="103"/>
    </row>
    <row r="47" spans="1:45" s="17" customFormat="1" ht="23.25" x14ac:dyDescent="0.2">
      <c r="A47" s="58"/>
      <c r="B47" s="1231" t="s">
        <v>198</v>
      </c>
      <c r="C47" s="484"/>
      <c r="D47" s="37"/>
      <c r="E47" s="1250"/>
      <c r="F47" s="1250"/>
      <c r="G47" s="1250"/>
      <c r="H47" s="1250"/>
      <c r="I47" s="1250"/>
      <c r="J47" s="1250"/>
      <c r="K47" s="1250"/>
      <c r="L47" s="1250"/>
      <c r="M47" s="1250"/>
      <c r="N47" s="1250"/>
      <c r="O47" s="1250"/>
      <c r="P47" s="1250"/>
      <c r="Q47" s="1250"/>
      <c r="R47" s="1250"/>
      <c r="S47" s="1250"/>
      <c r="T47" s="1250"/>
      <c r="U47" s="1250"/>
      <c r="V47" s="1250"/>
      <c r="W47" s="1250"/>
      <c r="X47" s="1250"/>
      <c r="Y47" s="1250"/>
      <c r="Z47" s="1250"/>
      <c r="AA47" s="1250"/>
      <c r="AB47" s="1250"/>
      <c r="AC47" s="1250"/>
      <c r="AD47" s="1250"/>
      <c r="AE47" s="1250"/>
      <c r="AF47" s="1250"/>
      <c r="AG47" s="1250"/>
      <c r="AH47" s="1250"/>
      <c r="AI47" s="1250"/>
      <c r="AJ47" s="1250"/>
      <c r="AK47" s="1250"/>
      <c r="AL47" s="103"/>
      <c r="AM47" s="103"/>
      <c r="AN47" s="103"/>
      <c r="AO47" s="103"/>
      <c r="AP47" s="103"/>
      <c r="AQ47" s="103"/>
      <c r="AR47" s="103"/>
      <c r="AS47" s="103"/>
    </row>
    <row r="48" spans="1:45" s="17" customFormat="1" ht="23.25" x14ac:dyDescent="0.2">
      <c r="A48" s="58"/>
      <c r="B48" s="1231" t="s">
        <v>342</v>
      </c>
      <c r="C48" s="484"/>
      <c r="D48" s="37"/>
      <c r="E48" s="1250"/>
      <c r="F48" s="1250"/>
      <c r="G48" s="1250"/>
      <c r="H48" s="1250"/>
      <c r="I48" s="1250"/>
      <c r="J48" s="1250"/>
      <c r="K48" s="1250"/>
      <c r="L48" s="1250"/>
      <c r="M48" s="1250"/>
      <c r="N48" s="1250"/>
      <c r="O48" s="1250"/>
      <c r="P48" s="1250"/>
      <c r="Q48" s="1250"/>
      <c r="R48" s="1250"/>
      <c r="S48" s="1250"/>
      <c r="T48" s="1250"/>
      <c r="U48" s="1250"/>
      <c r="V48" s="1250"/>
      <c r="W48" s="1250"/>
      <c r="X48" s="1250"/>
      <c r="Y48" s="1250"/>
      <c r="Z48" s="1250"/>
      <c r="AA48" s="1250"/>
      <c r="AB48" s="1250"/>
      <c r="AC48" s="1250"/>
      <c r="AD48" s="1250"/>
      <c r="AE48" s="1250"/>
      <c r="AF48" s="1250"/>
      <c r="AG48" s="1250"/>
      <c r="AH48" s="1250"/>
      <c r="AI48" s="1250"/>
      <c r="AJ48" s="1250"/>
      <c r="AK48" s="1250"/>
      <c r="AL48" s="103"/>
      <c r="AM48" s="103"/>
      <c r="AN48" s="103"/>
      <c r="AO48" s="103"/>
      <c r="AP48" s="103"/>
      <c r="AQ48" s="103"/>
      <c r="AR48" s="103"/>
      <c r="AS48" s="103"/>
    </row>
    <row r="49" spans="1:45" s="17" customFormat="1" ht="23.25" x14ac:dyDescent="0.2">
      <c r="A49" s="58"/>
      <c r="B49" s="1231" t="s">
        <v>338</v>
      </c>
      <c r="C49" s="484"/>
      <c r="D49" s="37"/>
      <c r="E49" s="1250"/>
      <c r="F49" s="1250"/>
      <c r="G49" s="1250"/>
      <c r="H49" s="1250"/>
      <c r="I49" s="1250"/>
      <c r="J49" s="1250"/>
      <c r="K49" s="1250"/>
      <c r="L49" s="1250"/>
      <c r="M49" s="1250"/>
      <c r="N49" s="1250"/>
      <c r="O49" s="1250"/>
      <c r="P49" s="1250"/>
      <c r="Q49" s="1250"/>
      <c r="R49" s="1250"/>
      <c r="S49" s="1250"/>
      <c r="T49" s="1250"/>
      <c r="U49" s="1250"/>
      <c r="V49" s="1250"/>
      <c r="W49" s="1250"/>
      <c r="X49" s="1250"/>
      <c r="Y49" s="1250"/>
      <c r="Z49" s="1250"/>
      <c r="AA49" s="1250"/>
      <c r="AB49" s="1250"/>
      <c r="AC49" s="1250"/>
      <c r="AD49" s="1250"/>
      <c r="AE49" s="1250"/>
      <c r="AF49" s="1250"/>
      <c r="AG49" s="1250"/>
      <c r="AH49" s="1250"/>
      <c r="AI49" s="1250"/>
      <c r="AJ49" s="1250"/>
      <c r="AK49" s="1250"/>
      <c r="AL49" s="103"/>
      <c r="AM49" s="103"/>
      <c r="AN49" s="103"/>
      <c r="AO49" s="103"/>
      <c r="AP49" s="103"/>
      <c r="AQ49" s="103"/>
      <c r="AR49" s="103"/>
      <c r="AS49" s="103"/>
    </row>
    <row r="50" spans="1:45" s="593" customFormat="1" ht="30" x14ac:dyDescent="0.4">
      <c r="A50" s="58"/>
      <c r="B50" s="1231" t="s">
        <v>197</v>
      </c>
      <c r="C50" s="484"/>
      <c r="D50" s="592"/>
      <c r="E50" s="591"/>
      <c r="F50" s="591"/>
      <c r="G50" s="1250"/>
      <c r="H50" s="1250"/>
      <c r="I50" s="1250"/>
      <c r="J50" s="1250"/>
      <c r="K50" s="1250"/>
      <c r="L50" s="1250"/>
      <c r="M50" s="1250"/>
      <c r="N50" s="1250"/>
      <c r="O50" s="1250"/>
      <c r="P50" s="1250"/>
      <c r="Q50" s="1250"/>
      <c r="R50" s="1250"/>
      <c r="S50" s="1250"/>
      <c r="T50" s="1250"/>
      <c r="U50" s="1250"/>
      <c r="V50" s="1250"/>
      <c r="W50" s="1250"/>
      <c r="X50" s="1250"/>
      <c r="Y50" s="1250"/>
      <c r="Z50" s="1250"/>
      <c r="AA50" s="1250"/>
      <c r="AB50" s="1250"/>
      <c r="AC50" s="591"/>
      <c r="AD50" s="591"/>
      <c r="AE50" s="591"/>
      <c r="AF50" s="591"/>
      <c r="AG50" s="591"/>
      <c r="AH50" s="591"/>
      <c r="AI50" s="591"/>
      <c r="AQ50" s="594"/>
    </row>
    <row r="51" spans="1:45" s="593" customFormat="1" ht="30" x14ac:dyDescent="0.4">
      <c r="A51" s="58"/>
      <c r="B51" s="1231" t="s">
        <v>339</v>
      </c>
      <c r="C51" s="484"/>
      <c r="D51" s="592"/>
      <c r="E51" s="591"/>
      <c r="F51" s="591"/>
      <c r="G51" s="1250"/>
      <c r="H51" s="1250"/>
      <c r="I51" s="1250"/>
      <c r="J51" s="1250"/>
      <c r="K51" s="1250"/>
      <c r="L51" s="1250"/>
      <c r="M51" s="1250"/>
      <c r="N51" s="1250"/>
      <c r="O51" s="1250"/>
      <c r="P51" s="1250"/>
      <c r="Q51" s="1250"/>
      <c r="R51" s="1250"/>
      <c r="S51" s="1250"/>
      <c r="T51" s="1250"/>
      <c r="U51" s="1250"/>
      <c r="V51" s="1250"/>
      <c r="W51" s="1250"/>
      <c r="X51" s="1250"/>
      <c r="Y51" s="1250"/>
      <c r="Z51" s="1250"/>
      <c r="AA51" s="1250"/>
      <c r="AB51" s="1250"/>
      <c r="AC51" s="591"/>
      <c r="AD51" s="591"/>
      <c r="AE51" s="591"/>
      <c r="AF51" s="591"/>
      <c r="AG51" s="591"/>
      <c r="AH51" s="591"/>
      <c r="AI51" s="591"/>
      <c r="AQ51" s="594"/>
    </row>
    <row r="52" spans="1:45" s="593" customFormat="1" ht="30" x14ac:dyDescent="0.4">
      <c r="A52" s="58"/>
      <c r="B52" s="1244" t="s">
        <v>170</v>
      </c>
      <c r="C52" s="484"/>
      <c r="D52" s="592"/>
      <c r="E52" s="591"/>
      <c r="F52" s="591"/>
      <c r="G52" s="1250"/>
      <c r="H52" s="1250"/>
      <c r="I52" s="1250"/>
      <c r="J52" s="1250"/>
      <c r="K52" s="1250"/>
      <c r="L52" s="1250"/>
      <c r="M52" s="1250"/>
      <c r="N52" s="1250"/>
      <c r="O52" s="1250"/>
      <c r="P52" s="1250"/>
      <c r="Q52" s="1250"/>
      <c r="R52" s="1250"/>
      <c r="S52" s="1250"/>
      <c r="T52" s="1250"/>
      <c r="U52" s="1250"/>
      <c r="V52" s="1250"/>
      <c r="W52" s="1250"/>
      <c r="X52" s="1250"/>
      <c r="Y52" s="1250"/>
      <c r="Z52" s="1250"/>
      <c r="AA52" s="1250"/>
      <c r="AB52" s="1250"/>
      <c r="AC52" s="591"/>
      <c r="AD52" s="591"/>
      <c r="AE52" s="591"/>
      <c r="AF52" s="591"/>
      <c r="AG52" s="591"/>
      <c r="AH52" s="591"/>
      <c r="AI52" s="591"/>
      <c r="AQ52" s="594"/>
    </row>
    <row r="53" spans="1:45" s="593" customFormat="1" ht="30" x14ac:dyDescent="0.4">
      <c r="A53" s="58"/>
      <c r="B53" s="60"/>
      <c r="C53" s="59"/>
      <c r="D53" s="592"/>
      <c r="E53" s="591"/>
      <c r="F53" s="591"/>
      <c r="G53" s="1250"/>
      <c r="H53" s="1250"/>
      <c r="I53" s="1250"/>
      <c r="J53" s="1250"/>
      <c r="K53" s="1250"/>
      <c r="L53" s="1250"/>
      <c r="M53" s="1250"/>
      <c r="N53" s="1250"/>
      <c r="O53" s="1250"/>
      <c r="P53" s="1250"/>
      <c r="Q53" s="1250"/>
      <c r="R53" s="1250"/>
      <c r="S53" s="1250"/>
      <c r="T53" s="1250"/>
      <c r="U53" s="1250"/>
      <c r="V53" s="1250"/>
      <c r="W53" s="1250"/>
      <c r="X53" s="1250"/>
      <c r="Y53" s="1250"/>
      <c r="Z53" s="1250"/>
      <c r="AA53" s="1250"/>
      <c r="AB53" s="1250"/>
      <c r="AC53" s="591"/>
      <c r="AD53" s="591"/>
      <c r="AE53" s="591"/>
      <c r="AF53" s="591"/>
      <c r="AG53" s="591"/>
      <c r="AH53" s="591"/>
      <c r="AI53" s="591"/>
      <c r="AQ53" s="594"/>
    </row>
    <row r="54" spans="1:45" s="593" customFormat="1" ht="30.75" thickBot="1" x14ac:dyDescent="0.45">
      <c r="A54" s="621"/>
      <c r="B54" s="622" t="s">
        <v>559</v>
      </c>
      <c r="C54" s="623"/>
      <c r="D54" s="592"/>
      <c r="E54" s="591"/>
      <c r="F54" s="591"/>
      <c r="G54" s="1250"/>
      <c r="H54" s="1250"/>
      <c r="I54" s="1250"/>
      <c r="J54" s="1250"/>
      <c r="K54" s="1250"/>
      <c r="L54" s="1250"/>
      <c r="M54" s="1250"/>
      <c r="N54" s="1250"/>
      <c r="O54" s="1250"/>
      <c r="P54" s="1250"/>
      <c r="Q54" s="1250"/>
      <c r="R54" s="1250"/>
      <c r="S54" s="1250"/>
      <c r="T54" s="1250"/>
      <c r="U54" s="1250"/>
      <c r="V54" s="1250"/>
      <c r="W54" s="1250"/>
      <c r="X54" s="1250"/>
      <c r="Y54" s="1250"/>
      <c r="Z54" s="1250"/>
      <c r="AA54" s="1250"/>
      <c r="AB54" s="1250"/>
      <c r="AC54" s="591"/>
      <c r="AD54" s="591"/>
      <c r="AE54" s="591"/>
      <c r="AF54" s="591"/>
      <c r="AG54" s="591"/>
      <c r="AH54" s="591"/>
      <c r="AI54" s="591"/>
      <c r="AQ54" s="594"/>
    </row>
    <row r="55" spans="1:45" s="593" customFormat="1" ht="30" x14ac:dyDescent="0.4">
      <c r="A55" s="1250"/>
      <c r="B55" s="1250"/>
      <c r="C55" s="1250"/>
      <c r="D55" s="592"/>
      <c r="E55" s="591"/>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591"/>
      <c r="AD55" s="591"/>
      <c r="AE55" s="591"/>
      <c r="AF55" s="591"/>
      <c r="AG55" s="591"/>
      <c r="AH55" s="591"/>
      <c r="AI55" s="591"/>
      <c r="AQ55" s="594"/>
    </row>
    <row r="56" spans="1:45" s="593" customFormat="1" ht="30" x14ac:dyDescent="0.4">
      <c r="A56" s="1250"/>
      <c r="B56" s="1250"/>
      <c r="C56" s="1250"/>
      <c r="D56" s="592"/>
      <c r="E56" s="591"/>
      <c r="F56" s="1250"/>
      <c r="G56" s="1250"/>
      <c r="H56" s="1250"/>
      <c r="I56" s="1250"/>
      <c r="J56" s="1250"/>
      <c r="K56" s="1250"/>
      <c r="L56" s="1250"/>
      <c r="M56" s="1250"/>
      <c r="N56" s="1250"/>
      <c r="O56" s="1250"/>
      <c r="P56" s="1250"/>
      <c r="Q56" s="1250"/>
      <c r="R56" s="1250"/>
      <c r="S56" s="1250"/>
      <c r="T56" s="1250"/>
      <c r="U56" s="1250"/>
      <c r="V56" s="1250"/>
      <c r="W56" s="1250"/>
      <c r="X56" s="1250"/>
      <c r="Y56" s="1250"/>
      <c r="Z56" s="1250"/>
      <c r="AA56" s="1250"/>
      <c r="AB56" s="1250"/>
      <c r="AC56" s="591"/>
      <c r="AD56" s="591"/>
      <c r="AE56" s="591"/>
      <c r="AF56" s="591"/>
      <c r="AG56" s="591"/>
      <c r="AH56" s="591"/>
      <c r="AI56" s="591"/>
      <c r="AQ56" s="594"/>
    </row>
    <row r="57" spans="1:45" s="593" customFormat="1" ht="30" x14ac:dyDescent="0.4">
      <c r="A57" s="1250"/>
      <c r="B57" s="1250"/>
      <c r="C57" s="1250"/>
      <c r="D57" s="592"/>
      <c r="E57" s="591"/>
      <c r="F57" s="1250"/>
      <c r="G57" s="1250"/>
      <c r="H57" s="1250"/>
      <c r="I57" s="1250"/>
      <c r="J57" s="1250"/>
      <c r="K57" s="1250"/>
      <c r="L57" s="1250"/>
      <c r="M57" s="1250"/>
      <c r="N57" s="1250"/>
      <c r="O57" s="1250"/>
      <c r="P57" s="1250"/>
      <c r="Q57" s="1250"/>
      <c r="R57" s="1250"/>
      <c r="S57" s="1250"/>
      <c r="T57" s="1250"/>
      <c r="U57" s="1250"/>
      <c r="V57" s="1250"/>
      <c r="W57" s="1250"/>
      <c r="X57" s="1250"/>
      <c r="Y57" s="1250"/>
      <c r="Z57" s="1250"/>
      <c r="AA57" s="1250"/>
      <c r="AB57" s="1250"/>
      <c r="AC57" s="591"/>
      <c r="AD57" s="591"/>
      <c r="AE57" s="591"/>
      <c r="AF57" s="591"/>
      <c r="AG57" s="591"/>
      <c r="AH57" s="591"/>
      <c r="AI57" s="591"/>
      <c r="AQ57" s="594"/>
    </row>
  </sheetData>
  <mergeCells count="136">
    <mergeCell ref="F41:AE41"/>
    <mergeCell ref="F42:AE42"/>
    <mergeCell ref="P34:P37"/>
    <mergeCell ref="Q34:Q37"/>
    <mergeCell ref="R34:R37"/>
    <mergeCell ref="X34:AB35"/>
    <mergeCell ref="X36:AB37"/>
    <mergeCell ref="G37:G39"/>
    <mergeCell ref="F32:F34"/>
    <mergeCell ref="S32:W37"/>
    <mergeCell ref="H34:H37"/>
    <mergeCell ref="I34:I37"/>
    <mergeCell ref="J34:J37"/>
    <mergeCell ref="K34:K37"/>
    <mergeCell ref="L34:L37"/>
    <mergeCell ref="M34:M37"/>
    <mergeCell ref="N34:N37"/>
    <mergeCell ref="O34:O37"/>
    <mergeCell ref="Y22:Y25"/>
    <mergeCell ref="Z22:Z25"/>
    <mergeCell ref="AA22:AA25"/>
    <mergeCell ref="AA27:AA30"/>
    <mergeCell ref="AB27:AB30"/>
    <mergeCell ref="H31:L33"/>
    <mergeCell ref="N31:R33"/>
    <mergeCell ref="S31:W31"/>
    <mergeCell ref="X31:AB33"/>
    <mergeCell ref="U27:U30"/>
    <mergeCell ref="V27:V30"/>
    <mergeCell ref="W27:W30"/>
    <mergeCell ref="X27:X30"/>
    <mergeCell ref="Y27:Y30"/>
    <mergeCell ref="Z27:Z30"/>
    <mergeCell ref="O27:O30"/>
    <mergeCell ref="P27:P30"/>
    <mergeCell ref="Q27:Q30"/>
    <mergeCell ref="R27:R30"/>
    <mergeCell ref="S27:S30"/>
    <mergeCell ref="T27:T30"/>
    <mergeCell ref="N22:N25"/>
    <mergeCell ref="O22:O25"/>
    <mergeCell ref="P22:P25"/>
    <mergeCell ref="Q22:Q25"/>
    <mergeCell ref="R22:R25"/>
    <mergeCell ref="F27:F29"/>
    <mergeCell ref="H27:H30"/>
    <mergeCell ref="I27:I30"/>
    <mergeCell ref="J27:J30"/>
    <mergeCell ref="K27:K30"/>
    <mergeCell ref="L27:L30"/>
    <mergeCell ref="H20:L21"/>
    <mergeCell ref="N20:R21"/>
    <mergeCell ref="S20:W21"/>
    <mergeCell ref="X20:AB21"/>
    <mergeCell ref="AC20:AG21"/>
    <mergeCell ref="E22:E25"/>
    <mergeCell ref="H22:H25"/>
    <mergeCell ref="I22:I25"/>
    <mergeCell ref="J22:J25"/>
    <mergeCell ref="K22:K25"/>
    <mergeCell ref="AB22:AB25"/>
    <mergeCell ref="AC22:AG30"/>
    <mergeCell ref="H26:L26"/>
    <mergeCell ref="N26:R26"/>
    <mergeCell ref="S26:W26"/>
    <mergeCell ref="X26:AB26"/>
    <mergeCell ref="N27:N30"/>
    <mergeCell ref="S22:S25"/>
    <mergeCell ref="T22:T25"/>
    <mergeCell ref="U22:U25"/>
    <mergeCell ref="V22:V25"/>
    <mergeCell ref="W22:W25"/>
    <mergeCell ref="X22:X25"/>
    <mergeCell ref="L22:L25"/>
    <mergeCell ref="Z16:Z19"/>
    <mergeCell ref="AB16:AB19"/>
    <mergeCell ref="AC16:AG19"/>
    <mergeCell ref="S18:W18"/>
    <mergeCell ref="S19:W19"/>
    <mergeCell ref="P16:P19"/>
    <mergeCell ref="Q16:Q19"/>
    <mergeCell ref="R16:R19"/>
    <mergeCell ref="S16:W17"/>
    <mergeCell ref="X16:X19"/>
    <mergeCell ref="Y16:Y19"/>
    <mergeCell ref="AA16:AA19"/>
    <mergeCell ref="H16:H19"/>
    <mergeCell ref="I16:I19"/>
    <mergeCell ref="K16:K19"/>
    <mergeCell ref="L16:L19"/>
    <mergeCell ref="N16:N19"/>
    <mergeCell ref="O16:O19"/>
    <mergeCell ref="AJ13:AJ14"/>
    <mergeCell ref="H14:L14"/>
    <mergeCell ref="AC14:AG14"/>
    <mergeCell ref="H15:L15"/>
    <mergeCell ref="N15:R15"/>
    <mergeCell ref="S15:W15"/>
    <mergeCell ref="X15:AB15"/>
    <mergeCell ref="AC15:AG15"/>
    <mergeCell ref="Y11:Y14"/>
    <mergeCell ref="Z11:Z14"/>
    <mergeCell ref="AA11:AA14"/>
    <mergeCell ref="AB11:AB14"/>
    <mergeCell ref="AC11:AG13"/>
    <mergeCell ref="H13:L13"/>
    <mergeCell ref="S11:S14"/>
    <mergeCell ref="T11:T14"/>
    <mergeCell ref="U11:U14"/>
    <mergeCell ref="V11:V14"/>
    <mergeCell ref="W11:W14"/>
    <mergeCell ref="X11:X14"/>
    <mergeCell ref="H11:L12"/>
    <mergeCell ref="N11:N14"/>
    <mergeCell ref="O11:O14"/>
    <mergeCell ref="P11:P14"/>
    <mergeCell ref="Q11:Q14"/>
    <mergeCell ref="R11:R14"/>
    <mergeCell ref="AC8:AG8"/>
    <mergeCell ref="B4:B6"/>
    <mergeCell ref="F4:Z5"/>
    <mergeCell ref="AJ5:AJ8"/>
    <mergeCell ref="F6:Z6"/>
    <mergeCell ref="G8:L8"/>
    <mergeCell ref="M8:R8"/>
    <mergeCell ref="S8:W8"/>
    <mergeCell ref="X8:AB8"/>
    <mergeCell ref="E9:E10"/>
    <mergeCell ref="F9:F10"/>
    <mergeCell ref="H9:L10"/>
    <mergeCell ref="N9:R10"/>
    <mergeCell ref="S9:W10"/>
    <mergeCell ref="X9:AB10"/>
    <mergeCell ref="AC9:AG10"/>
    <mergeCell ref="E2:E4"/>
    <mergeCell ref="F2:AG3"/>
  </mergeCells>
  <phoneticPr fontId="0" type="noConversion"/>
  <hyperlinks>
    <hyperlink ref="AC11:AG13" location="'802.11 WG Agenda'!A165" tooltip="802.11 WG Friday 08:00-10:00 Agenda" display="IEEE 802.11 WORKING GROUP"/>
    <hyperlink ref="AC14:AG14" location="'802.11 WG Agenda'!A165" tooltip="802.11 WG Friday 08:00-10:00 Agenda" display="CLOSING PLENARY"/>
    <hyperlink ref="AC16:AG17" location="'802.11 WG Agenda'!A244" tooltip="802.11 WG Friday 10:30-12:00 Agenda" display="CLOSING PLENARY"/>
    <hyperlink ref="S19:W19" location="'802.11 WG Agenda'!A114" tooltip="802.11 WG Wednesday 10:30-12:30 Agenda" display="WNG SC"/>
    <hyperlink ref="S18:W18" location="'802.11 WG Agenda'!A114" tooltip="802.11 WG Wednesday 10:30-12:30 Agenda" display="MID-SESSION PLENARY"/>
    <hyperlink ref="S16:W17" location="'802.11 WG Agenda'!A114" tooltip="802.11 WG Wednesday 10:30-12:30 Agenda" display="IEEE 802.11 WORKING GROUP"/>
    <hyperlink ref="H14:L14" location="'802.11 WG Agenda'!A1" tooltip="802.11 WG Monday 09:00-10:00 Agenda" display="OPENING PLENARY"/>
    <hyperlink ref="H13:L13" location="'802.11 WG Agenda'!A1" tooltip="802.11 WG Monday 09:00-10:00 Agenda" display="IEEE 802.11 WG"/>
    <hyperlink ref="H22:H25" location="'TGaa Agenda'!A1" tooltip="Task Group AA Agenda" display="AA"/>
    <hyperlink ref="I16:I19" location="'TGAF Agenda'!A1" tooltip="TGaf TVWS " display="AF"/>
    <hyperlink ref="I22:I25" location="'TGAF Agenda'!A1" tooltip="TGaf TVWS " display="AF"/>
    <hyperlink ref="L22:L25" location="TGAH!A1" tooltip="S1G Study Group" display="AH"/>
    <hyperlink ref="N22:N25" location="JTC1!A1" tooltip="JTC1 Agenda" display="JTC1"/>
    <hyperlink ref="AA22:AA25" location="TGAH!A1" tooltip="S1G Study Group" display="AH"/>
    <hyperlink ref="N16:N19" location="REG!A1" tooltip="Regulatory ad hoc" display="REG"/>
    <hyperlink ref="N11:N14" location="'WNG SC Agenda'!A1" tooltip="Wireless LANs Next Generation SC Agenda" display="WNG SC"/>
    <hyperlink ref="O11:O14" location="'802.11 WLAN Graphic'!A1" tooltip="Task Group af Agenda - WG11 TVWS" display="AF"/>
    <hyperlink ref="O22:O25" location="'802.11 WLAN Graphic'!A1" tooltip="Task Group af Agenda - WG11 TVWS" display="AF"/>
    <hyperlink ref="O27:O30" location="'TGAI Agenda'!A1" tooltip="Fast Initial Link Setup" display="FILS"/>
    <hyperlink ref="O16:O19" location="'TGAI Agenda'!A1" tooltip="Fast Initial Link Setup" display="FILS"/>
    <hyperlink ref="S11:S14" location="'TGS Agenda'!A1" tooltip="ARC Agenda" display="ARC"/>
    <hyperlink ref="Y16:Y19" location="'Smart Grid'!A1" tooltip="Smart Grid ad hoc" display="Smart Grid"/>
    <hyperlink ref="AB22:AB25" location="'TGad Agenda'!A1" tooltip="Task Group AD Agenda" display="AD"/>
    <hyperlink ref="AA27:AA30" location="TGAH!A1" tooltip="S1G Study Group" display="AH"/>
    <hyperlink ref="L16:L19" location="TGAH!A1" tooltip="S1G Study Group" display="AH"/>
    <hyperlink ref="H27:H30" location="'TGAE Agenda'!A1" tooltip="Task Group AE  - QoSMAN" display="'TGAE Agenda'!A1"/>
    <hyperlink ref="K27:K30" location="'TGac Agenda'!A1" tooltip="Task Group AC Agenda" display="AC"/>
    <hyperlink ref="K16:K19" location="'TGad Agenda'!A1" tooltip="Task Group AD Agenda" display="AD"/>
    <hyperlink ref="P11:P14" location="TGAH!A1" tooltip="S1G Study Group" display="AH"/>
    <hyperlink ref="P16:P19" location="TGAH!A1" tooltip="S1G Study Group" display="AH"/>
    <hyperlink ref="Q11:Q14" location="'TGad Agenda'!A1" tooltip="Task Group AD Agenda" display="AD"/>
    <hyperlink ref="P22:P25" location="'TGaa Agenda'!A1" tooltip="Task Group AA Agenda" display="AA"/>
    <hyperlink ref="P27:P30" location="'TGaa Agenda'!A1" tooltip="Task Group AA Agenda" display="AA"/>
    <hyperlink ref="O34:O37" location="'TGAI Agenda'!A1" tooltip="Fast Initial Link Setup" display="FILS"/>
    <hyperlink ref="T11:T14" location="'802.11 WLAN Graphic'!A1" tooltip="Task Group af Agenda - WG11 TVWS" display="AF"/>
    <hyperlink ref="U11:U14" location="TGAH!A1" tooltip="S1G Study Group" display="AH"/>
    <hyperlink ref="K22:K25" location="'C60G SG'!A1" tooltip="C60g Study Group " display="C60G"/>
    <hyperlink ref="H16:H19" location="'New Members'!A1" tooltip="New Members Orientation" display="NM"/>
    <hyperlink ref="S22:S25" location="JTC1!A1" tooltip="JTC1 Agenda" display="JTC1"/>
    <hyperlink ref="T22:T25" location="'TGAI Agenda'!A1" tooltip="Fast Initial Link Setup" display="FILS"/>
    <hyperlink ref="U27:U30" location="TGAH!A1" tooltip="S1G Study Group" display="AH"/>
    <hyperlink ref="T27:T30" location="'TGAI Agenda'!A1" tooltip="Fast Initial Link Setup" display="FILS"/>
    <hyperlink ref="V27:V30" location="'TGad Agenda'!A1" tooltip="Task Group AD Agenda" display="AD"/>
    <hyperlink ref="I27:I30" location="'TGAI Agenda'!A1" tooltip="Fast Initial Link Setup" display="FILS"/>
    <hyperlink ref="I34:I37" location="'TGAI Agenda'!A1" tooltip="Fast Initial Link Setup" display="FILS"/>
    <hyperlink ref="L27:L30" location="'ISD SG'!A1" tooltip="Service Discovery SG" display="ISD SG"/>
    <hyperlink ref="V11:V14" location="'C60G SG'!A1" tooltip="C60g Study Group " display="C60G"/>
    <hyperlink ref="S27:S30" location="'ISD SG'!A1" tooltip="Service Discovery SG" display="ISD SG"/>
    <hyperlink ref="Y22:Y25" location="JTC1!A1" tooltip="JTC1 Agenda" display="JTC1"/>
    <hyperlink ref="Z16:Z19" location="'TGMB Agenda'!A1" tooltip="Task Group mb Agenda" display="TG  MB"/>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 ref="R22:R25" location="'TGAI Agenda'!A1" tooltip="Fast Initial Link Setup" display="FILS"/>
    <hyperlink ref="W11:W14" location="'TGAI Agenda'!A1" tooltip="Fast Initial Link Setup" display="FILS"/>
    <hyperlink ref="X11:X14" location="'TGAI Agenda'!A1" tooltip="Fast Initial Link Setup" display="FILS"/>
    <hyperlink ref="X16:X19" location="'TGAI Agenda'!A1" tooltip="Fast Initial Link Setup" display="FILS"/>
    <hyperlink ref="X27:X30" location="'TGAI Agenda'!A1" tooltip="Fast Initial Link Setup" display="FILS"/>
    <hyperlink ref="AB16:AB19" location="'TGad Agenda'!A1" tooltip="Task Group AD Agenda" display="AD"/>
    <hyperlink ref="Q27:Q30" location="'TGad Agenda'!A1" tooltip="Task Group AD Agenda" display="AD"/>
    <hyperlink ref="Q16:Q19" location="'TGad Agenda'!A1" tooltip="Task Group AD Agenda" display="AD"/>
    <hyperlink ref="U22:U25" location="TGAH!A1" tooltip="S1G Study Group" display="AH"/>
    <hyperlink ref="AA11:AA14" location="TGAH!A1" tooltip="S1G Study Group" display="AH"/>
    <hyperlink ref="AA16:AA19" location="TGAH!A1" tooltip="S1G Study Group" display="AH"/>
    <hyperlink ref="X22:X25" location="'TGAI Agenda'!A1" tooltip="Fast Initial Link Setup" display="FILS"/>
    <hyperlink ref="AB11:AB14" location="'TGad Agenda'!A1" tooltip="Task Group AD Agenda" display="AD"/>
  </hyperlinks>
  <printOptions horizontalCentered="1" verticalCentered="1" gridLines="1"/>
  <pageMargins left="0.25" right="0.25" top="0.25" bottom="0.75" header="0.5" footer="0.5"/>
  <pageSetup scale="33" fitToHeight="0" orientation="landscape" r:id="rId12"/>
  <headerFooter alignWithMargins="0">
    <oddFooter>&amp;L&amp;Z&amp;F  &amp;A&amp;R&amp;D  &amp;T</oddFooter>
  </headerFooter>
  <drawing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O54"/>
  <sheetViews>
    <sheetView zoomScale="75" zoomScaleNormal="75" workbookViewId="0">
      <selection sqref="A1:C1048576"/>
    </sheetView>
  </sheetViews>
  <sheetFormatPr defaultRowHeight="12.75" x14ac:dyDescent="0.2"/>
  <cols>
    <col min="1" max="1" width="1.42578125" style="658" customWidth="1"/>
    <col min="2" max="2" width="13.5703125" style="658" customWidth="1"/>
    <col min="3" max="4" width="1.42578125" style="658" customWidth="1"/>
    <col min="5" max="5" width="3.42578125" style="658" customWidth="1"/>
    <col min="6" max="6" width="2.7109375" style="658" customWidth="1"/>
    <col min="7" max="7" width="4" style="658" customWidth="1"/>
    <col min="8" max="8" width="5.85546875" style="658" customWidth="1"/>
    <col min="9" max="9" width="54.85546875" style="658" customWidth="1"/>
    <col min="10" max="10" width="5.28515625" style="658" customWidth="1"/>
    <col min="11" max="11" width="14.140625" style="658" customWidth="1"/>
    <col min="12" max="12" width="1.5703125" style="658" customWidth="1"/>
    <col min="13" max="13" width="9.140625" style="658"/>
    <col min="14" max="14" width="12.140625" style="658" customWidth="1"/>
    <col min="15" max="15" width="12" style="658" customWidth="1"/>
    <col min="16" max="16384" width="9.140625" style="658"/>
  </cols>
  <sheetData>
    <row r="1" spans="1:15" ht="15.75" x14ac:dyDescent="0.2">
      <c r="A1" s="1248"/>
      <c r="B1" s="671" t="s">
        <v>559</v>
      </c>
      <c r="C1" s="1249"/>
    </row>
    <row r="2" spans="1:15" ht="18.75" customHeight="1" thickBot="1" x14ac:dyDescent="0.25">
      <c r="A2" s="620"/>
      <c r="B2" s="1232"/>
      <c r="C2" s="59"/>
      <c r="E2" s="1733" t="s">
        <v>554</v>
      </c>
      <c r="F2" s="1734"/>
      <c r="G2" s="1734"/>
      <c r="H2" s="1734"/>
      <c r="I2" s="1734"/>
      <c r="J2" s="1734"/>
      <c r="K2" s="1734"/>
      <c r="L2" s="1734"/>
      <c r="M2" s="1734"/>
      <c r="N2" s="1734"/>
    </row>
    <row r="3" spans="1:15" ht="18.75" customHeight="1" thickBot="1" x14ac:dyDescent="0.25">
      <c r="A3" s="620"/>
      <c r="B3" s="306" t="s">
        <v>106</v>
      </c>
      <c r="C3" s="59"/>
      <c r="E3" s="1735" t="s">
        <v>393</v>
      </c>
      <c r="F3" s="1736"/>
      <c r="G3" s="1736"/>
      <c r="H3" s="1736"/>
      <c r="I3" s="1736"/>
      <c r="J3" s="1736"/>
      <c r="K3" s="1736"/>
      <c r="L3" s="1736"/>
      <c r="M3" s="1736"/>
      <c r="N3" s="1736"/>
    </row>
    <row r="4" spans="1:15" ht="19.5" customHeight="1" x14ac:dyDescent="0.2">
      <c r="A4" s="620"/>
      <c r="B4" s="1423" t="str">
        <f>Title!$B$4</f>
        <v>R3</v>
      </c>
      <c r="C4" s="59"/>
      <c r="E4" s="1737" t="s">
        <v>566</v>
      </c>
      <c r="F4" s="1734"/>
      <c r="G4" s="1734"/>
      <c r="H4" s="1734"/>
      <c r="I4" s="1734"/>
      <c r="J4" s="1734"/>
      <c r="K4" s="1734"/>
      <c r="L4" s="1734"/>
      <c r="M4" s="1734"/>
      <c r="N4" s="1734"/>
    </row>
    <row r="5" spans="1:15" ht="15.75" x14ac:dyDescent="0.25">
      <c r="A5" s="620"/>
      <c r="B5" s="1424"/>
      <c r="C5" s="59"/>
      <c r="E5" s="643"/>
      <c r="F5" s="312" t="s">
        <v>6</v>
      </c>
      <c r="G5" s="1730" t="s">
        <v>557</v>
      </c>
      <c r="H5" s="1731"/>
      <c r="I5" s="1731"/>
      <c r="J5" s="1731"/>
      <c r="K5" s="1731"/>
      <c r="L5" s="1731"/>
      <c r="M5" s="1731"/>
      <c r="N5" s="1731"/>
    </row>
    <row r="6" spans="1:15" ht="16.5" thickBot="1" x14ac:dyDescent="0.3">
      <c r="A6" s="620"/>
      <c r="B6" s="1425"/>
      <c r="C6" s="59"/>
      <c r="E6" s="467"/>
      <c r="F6" s="312" t="s">
        <v>6</v>
      </c>
      <c r="G6" s="1730" t="s">
        <v>558</v>
      </c>
      <c r="H6" s="1731"/>
      <c r="I6" s="1731"/>
      <c r="J6" s="1731"/>
      <c r="K6" s="1731"/>
      <c r="L6" s="1731"/>
      <c r="M6" s="1731"/>
      <c r="N6" s="1731"/>
    </row>
    <row r="7" spans="1:15" ht="16.5" thickBot="1" x14ac:dyDescent="0.3">
      <c r="A7" s="620"/>
      <c r="B7" s="60"/>
      <c r="C7" s="534"/>
      <c r="E7" s="467"/>
      <c r="F7" s="312" t="s">
        <v>6</v>
      </c>
      <c r="G7" s="1730"/>
      <c r="H7" s="1731"/>
      <c r="I7" s="1731"/>
      <c r="J7" s="1731"/>
      <c r="K7" s="1731"/>
      <c r="L7" s="1731"/>
      <c r="M7" s="1731"/>
      <c r="N7" s="1731"/>
    </row>
    <row r="8" spans="1:15" ht="20.25" x14ac:dyDescent="0.25">
      <c r="A8" s="620"/>
      <c r="B8" s="1216" t="s">
        <v>167</v>
      </c>
      <c r="C8" s="479"/>
      <c r="E8" s="313"/>
      <c r="F8" s="1732" t="s">
        <v>567</v>
      </c>
      <c r="G8" s="1732"/>
      <c r="H8" s="1732"/>
      <c r="I8" s="1732"/>
      <c r="J8" s="1732"/>
      <c r="K8" s="1732"/>
      <c r="L8" s="1732"/>
      <c r="M8" s="1732"/>
      <c r="N8" s="1732"/>
    </row>
    <row r="9" spans="1:15" ht="20.25" x14ac:dyDescent="0.2">
      <c r="A9" s="620"/>
      <c r="B9" s="1241" t="s">
        <v>194</v>
      </c>
      <c r="C9" s="479"/>
      <c r="E9" s="149"/>
      <c r="F9" s="21"/>
      <c r="G9" s="21"/>
      <c r="H9" s="21"/>
      <c r="I9" s="21"/>
      <c r="J9" s="21"/>
      <c r="K9" s="21"/>
      <c r="L9" s="150"/>
      <c r="M9" s="151" t="s">
        <v>307</v>
      </c>
      <c r="N9" s="152" t="s">
        <v>151</v>
      </c>
      <c r="O9"/>
    </row>
    <row r="10" spans="1:15" ht="20.25" x14ac:dyDescent="0.2">
      <c r="A10" s="620"/>
      <c r="B10" s="665"/>
      <c r="C10" s="672"/>
      <c r="E10" s="30"/>
      <c r="F10" s="153"/>
      <c r="G10" s="20">
        <v>1</v>
      </c>
      <c r="H10" s="25"/>
      <c r="I10" s="25" t="s">
        <v>509</v>
      </c>
      <c r="J10" s="154" t="s">
        <v>239</v>
      </c>
      <c r="K10" s="19" t="s">
        <v>1</v>
      </c>
      <c r="L10" s="155"/>
      <c r="M10" s="156">
        <v>0.4375</v>
      </c>
      <c r="N10" s="157">
        <v>5</v>
      </c>
      <c r="O10"/>
    </row>
    <row r="11" spans="1:15" ht="20.25" x14ac:dyDescent="0.2">
      <c r="A11" s="620"/>
      <c r="B11" s="1243" t="s">
        <v>560</v>
      </c>
      <c r="C11" s="479"/>
      <c r="E11" s="149"/>
      <c r="F11" s="158"/>
      <c r="G11" s="2">
        <f>G10+1</f>
        <v>2</v>
      </c>
      <c r="H11" s="2" t="s">
        <v>76</v>
      </c>
      <c r="I11" s="159" t="s">
        <v>568</v>
      </c>
      <c r="J11" s="7"/>
      <c r="K11" s="2"/>
      <c r="L11" s="150"/>
      <c r="M11" s="160">
        <f>M10+TIME(0,N10,0)</f>
        <v>0.44097222222222221</v>
      </c>
      <c r="N11" s="161">
        <v>110</v>
      </c>
      <c r="O11"/>
    </row>
    <row r="12" spans="1:15" ht="20.25" x14ac:dyDescent="0.2">
      <c r="A12" s="58"/>
      <c r="B12" s="669" t="s">
        <v>561</v>
      </c>
      <c r="C12" s="59"/>
      <c r="E12" s="6"/>
      <c r="F12" s="393"/>
      <c r="G12" s="9">
        <f>G11+1</f>
        <v>3</v>
      </c>
      <c r="H12" s="9" t="s">
        <v>2</v>
      </c>
      <c r="I12" s="357" t="s">
        <v>242</v>
      </c>
      <c r="J12" s="626"/>
      <c r="K12" s="9"/>
      <c r="L12" s="155"/>
      <c r="M12" s="162">
        <f>M11+TIME(0,N11,0)</f>
        <v>0.51736111111111105</v>
      </c>
      <c r="N12" s="673">
        <v>5</v>
      </c>
      <c r="O12" s="155"/>
    </row>
    <row r="13" spans="1:15" ht="15.75" x14ac:dyDescent="0.2">
      <c r="A13" s="620"/>
      <c r="B13" s="1242" t="s">
        <v>220</v>
      </c>
      <c r="C13" s="479"/>
      <c r="E13"/>
      <c r="F13"/>
      <c r="G13"/>
      <c r="H13"/>
      <c r="I13"/>
      <c r="J13"/>
      <c r="K13"/>
      <c r="L13"/>
      <c r="M13"/>
      <c r="N13"/>
      <c r="O13"/>
    </row>
    <row r="14" spans="1:15" ht="15.75" x14ac:dyDescent="0.2">
      <c r="A14" s="58"/>
      <c r="B14" s="1240" t="s">
        <v>332</v>
      </c>
      <c r="C14" s="479"/>
      <c r="E14"/>
      <c r="F14"/>
      <c r="G14"/>
      <c r="H14"/>
      <c r="I14"/>
      <c r="J14"/>
      <c r="K14"/>
      <c r="L14"/>
      <c r="M14"/>
      <c r="N14"/>
      <c r="O14"/>
    </row>
    <row r="15" spans="1:15" ht="15.75" x14ac:dyDescent="0.2">
      <c r="A15" s="58"/>
      <c r="B15" s="1225" t="s">
        <v>368</v>
      </c>
      <c r="C15" s="479"/>
      <c r="E15"/>
      <c r="F15"/>
      <c r="G15"/>
      <c r="H15"/>
      <c r="I15"/>
      <c r="J15"/>
      <c r="K15"/>
      <c r="L15"/>
      <c r="M15"/>
      <c r="N15"/>
      <c r="O15"/>
    </row>
    <row r="16" spans="1:15" ht="23.25" customHeight="1" x14ac:dyDescent="0.2">
      <c r="A16" s="58"/>
      <c r="B16" s="1226" t="s">
        <v>461</v>
      </c>
      <c r="C16" s="483"/>
      <c r="E16"/>
      <c r="F16"/>
      <c r="G16"/>
      <c r="H16"/>
      <c r="I16"/>
      <c r="J16"/>
      <c r="K16"/>
      <c r="L16"/>
      <c r="M16"/>
      <c r="N16"/>
      <c r="O16"/>
    </row>
    <row r="17" spans="1:3" ht="15.75" x14ac:dyDescent="0.2">
      <c r="A17" s="58"/>
      <c r="B17" s="1247" t="s">
        <v>487</v>
      </c>
      <c r="C17" s="419"/>
    </row>
    <row r="18" spans="1:3" x14ac:dyDescent="0.2">
      <c r="A18" s="58"/>
      <c r="B18" s="60"/>
      <c r="C18" s="59"/>
    </row>
    <row r="19" spans="1:3" ht="15.75" x14ac:dyDescent="0.2">
      <c r="A19" s="620"/>
      <c r="B19" s="1243" t="s">
        <v>564</v>
      </c>
      <c r="C19" s="479"/>
    </row>
    <row r="20" spans="1:3" ht="15.75" x14ac:dyDescent="0.2">
      <c r="A20" s="58"/>
      <c r="B20" s="669" t="s">
        <v>565</v>
      </c>
      <c r="C20" s="59"/>
    </row>
    <row r="21" spans="1:3" ht="15.75" x14ac:dyDescent="0.2">
      <c r="A21" s="620"/>
      <c r="B21" s="1217" t="s">
        <v>328</v>
      </c>
      <c r="C21" s="479"/>
    </row>
    <row r="22" spans="1:3" ht="15.75" x14ac:dyDescent="0.25">
      <c r="A22" s="58"/>
      <c r="B22" s="1219" t="s">
        <v>367</v>
      </c>
      <c r="C22" s="479"/>
    </row>
    <row r="23" spans="1:3" ht="15.75" x14ac:dyDescent="0.25">
      <c r="A23" s="58"/>
      <c r="B23" s="1245" t="s">
        <v>386</v>
      </c>
      <c r="C23" s="479"/>
    </row>
    <row r="24" spans="1:3" ht="15.75" x14ac:dyDescent="0.25">
      <c r="A24" s="58"/>
      <c r="B24" s="1221" t="s">
        <v>385</v>
      </c>
      <c r="C24" s="479"/>
    </row>
    <row r="25" spans="1:3" ht="15.75" x14ac:dyDescent="0.25">
      <c r="A25" s="58"/>
      <c r="B25" s="1222" t="s">
        <v>463</v>
      </c>
      <c r="C25" s="479"/>
    </row>
    <row r="26" spans="1:3" ht="15.75" x14ac:dyDescent="0.25">
      <c r="A26" s="58"/>
      <c r="B26" s="1223" t="s">
        <v>464</v>
      </c>
      <c r="C26" s="479"/>
    </row>
    <row r="27" spans="1:3" ht="15.75" x14ac:dyDescent="0.2">
      <c r="A27" s="58"/>
      <c r="B27" s="1233" t="s">
        <v>42</v>
      </c>
      <c r="C27" s="479"/>
    </row>
    <row r="28" spans="1:3" ht="18" x14ac:dyDescent="0.2">
      <c r="A28" s="58"/>
      <c r="B28" s="1207" t="s">
        <v>36</v>
      </c>
      <c r="C28" s="479"/>
    </row>
    <row r="29" spans="1:3" x14ac:dyDescent="0.2">
      <c r="A29" s="58"/>
      <c r="B29" s="60"/>
      <c r="C29" s="59"/>
    </row>
    <row r="30" spans="1:3" x14ac:dyDescent="0.2">
      <c r="A30" s="58"/>
      <c r="B30" s="60"/>
      <c r="C30" s="59"/>
    </row>
    <row r="31" spans="1:3" x14ac:dyDescent="0.2">
      <c r="A31" s="58"/>
      <c r="B31" s="60"/>
      <c r="C31" s="59"/>
    </row>
    <row r="32" spans="1:3" x14ac:dyDescent="0.2">
      <c r="A32" s="58"/>
      <c r="B32" s="60"/>
      <c r="C32" s="59"/>
    </row>
    <row r="33" spans="1:3" ht="15.75" x14ac:dyDescent="0.2">
      <c r="A33" s="620"/>
      <c r="B33" s="1243" t="s">
        <v>562</v>
      </c>
      <c r="C33" s="479"/>
    </row>
    <row r="34" spans="1:3" ht="15.75" x14ac:dyDescent="0.2">
      <c r="A34" s="58"/>
      <c r="B34" s="669" t="s">
        <v>563</v>
      </c>
      <c r="C34" s="59"/>
    </row>
    <row r="35" spans="1:3" ht="18" x14ac:dyDescent="0.2">
      <c r="A35" s="58"/>
      <c r="B35" s="1239" t="s">
        <v>726</v>
      </c>
      <c r="C35" s="479"/>
    </row>
    <row r="36" spans="1:3" ht="20.25" x14ac:dyDescent="0.2">
      <c r="A36" s="58"/>
      <c r="B36" s="1203" t="s">
        <v>556</v>
      </c>
      <c r="C36" s="479"/>
    </row>
    <row r="37" spans="1:3" x14ac:dyDescent="0.2">
      <c r="A37" s="58"/>
      <c r="B37" s="60"/>
      <c r="C37" s="59"/>
    </row>
    <row r="38" spans="1:3" ht="13.5" thickBot="1" x14ac:dyDescent="0.25">
      <c r="A38" s="58"/>
      <c r="B38" s="60"/>
      <c r="C38" s="59"/>
    </row>
    <row r="39" spans="1:3" ht="15" x14ac:dyDescent="0.2">
      <c r="A39" s="58"/>
      <c r="B39" s="1235" t="s">
        <v>391</v>
      </c>
      <c r="C39" s="484"/>
    </row>
    <row r="40" spans="1:3" ht="15" x14ac:dyDescent="0.2">
      <c r="A40" s="58"/>
      <c r="B40" s="1236" t="s">
        <v>340</v>
      </c>
      <c r="C40" s="484"/>
    </row>
    <row r="41" spans="1:3" ht="14.25" x14ac:dyDescent="0.2">
      <c r="A41" s="58"/>
      <c r="B41" s="1227" t="s">
        <v>318</v>
      </c>
      <c r="C41" s="484"/>
    </row>
    <row r="42" spans="1:3" ht="14.25" x14ac:dyDescent="0.2">
      <c r="A42" s="58"/>
      <c r="B42" s="1228" t="s">
        <v>168</v>
      </c>
      <c r="C42" s="484"/>
    </row>
    <row r="43" spans="1:3" ht="14.25" x14ac:dyDescent="0.2">
      <c r="A43" s="58"/>
      <c r="B43" s="1229" t="s">
        <v>169</v>
      </c>
      <c r="C43" s="484"/>
    </row>
    <row r="44" spans="1:3" ht="14.25" x14ac:dyDescent="0.2">
      <c r="A44" s="58"/>
      <c r="B44" s="1230" t="s">
        <v>166</v>
      </c>
      <c r="C44" s="484"/>
    </row>
    <row r="45" spans="1:3" ht="14.25" x14ac:dyDescent="0.2">
      <c r="A45" s="58"/>
      <c r="B45" s="1231" t="s">
        <v>336</v>
      </c>
      <c r="C45" s="484"/>
    </row>
    <row r="46" spans="1:3" ht="14.25" x14ac:dyDescent="0.2">
      <c r="A46" s="58"/>
      <c r="B46" s="1231" t="s">
        <v>337</v>
      </c>
      <c r="C46" s="484"/>
    </row>
    <row r="47" spans="1:3" ht="14.25" x14ac:dyDescent="0.2">
      <c r="A47" s="58"/>
      <c r="B47" s="1231" t="s">
        <v>198</v>
      </c>
      <c r="C47" s="484"/>
    </row>
    <row r="48" spans="1:3" ht="14.25" x14ac:dyDescent="0.2">
      <c r="A48" s="58"/>
      <c r="B48" s="1231" t="s">
        <v>342</v>
      </c>
      <c r="C48" s="484"/>
    </row>
    <row r="49" spans="1:3" ht="14.25" x14ac:dyDescent="0.2">
      <c r="A49" s="58"/>
      <c r="B49" s="1231" t="s">
        <v>338</v>
      </c>
      <c r="C49" s="484"/>
    </row>
    <row r="50" spans="1:3" ht="14.25" x14ac:dyDescent="0.2">
      <c r="A50" s="58"/>
      <c r="B50" s="1231" t="s">
        <v>197</v>
      </c>
      <c r="C50" s="484"/>
    </row>
    <row r="51" spans="1:3" ht="14.25" x14ac:dyDescent="0.2">
      <c r="A51" s="58"/>
      <c r="B51" s="1231" t="s">
        <v>339</v>
      </c>
      <c r="C51" s="484"/>
    </row>
    <row r="52" spans="1:3" ht="14.25" x14ac:dyDescent="0.2">
      <c r="A52" s="58"/>
      <c r="B52" s="1244" t="s">
        <v>170</v>
      </c>
      <c r="C52" s="484"/>
    </row>
    <row r="53" spans="1:3" x14ac:dyDescent="0.2">
      <c r="A53" s="58"/>
      <c r="B53" s="60"/>
      <c r="C53" s="59"/>
    </row>
    <row r="54" spans="1:3" ht="16.5" thickBot="1" x14ac:dyDescent="0.25">
      <c r="A54" s="621"/>
      <c r="B54" s="622" t="s">
        <v>559</v>
      </c>
      <c r="C54" s="623"/>
    </row>
  </sheetData>
  <mergeCells count="8">
    <mergeCell ref="G7:N7"/>
    <mergeCell ref="F8:N8"/>
    <mergeCell ref="E2:N2"/>
    <mergeCell ref="E3:N3"/>
    <mergeCell ref="B4:B6"/>
    <mergeCell ref="E4:N4"/>
    <mergeCell ref="G5:N5"/>
    <mergeCell ref="G6:N6"/>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54"/>
  <sheetViews>
    <sheetView showGridLines="0" zoomScale="66" workbookViewId="0">
      <selection sqref="A1:C1048576"/>
    </sheetView>
  </sheetViews>
  <sheetFormatPr defaultRowHeight="15.75" customHeight="1" x14ac:dyDescent="0.2"/>
  <cols>
    <col min="1" max="1" width="1.42578125" style="658" customWidth="1"/>
    <col min="2" max="2" width="13.5703125" style="658" customWidth="1"/>
    <col min="3" max="3" width="1.42578125" style="658"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24.140625" customWidth="1"/>
    <col min="12" max="12" width="5.140625" customWidth="1"/>
    <col min="13" max="13" width="10.7109375" customWidth="1"/>
  </cols>
  <sheetData>
    <row r="1" spans="1:14" ht="15.75" customHeight="1" x14ac:dyDescent="0.2">
      <c r="A1" s="1248"/>
      <c r="B1" s="671" t="s">
        <v>559</v>
      </c>
      <c r="C1" s="1249"/>
      <c r="E1" s="319"/>
      <c r="F1" s="319"/>
      <c r="G1" s="319"/>
      <c r="H1" s="319"/>
      <c r="I1" s="319"/>
      <c r="J1" s="319"/>
      <c r="K1" s="319"/>
      <c r="L1" s="319"/>
      <c r="M1" s="320"/>
    </row>
    <row r="2" spans="1:14" ht="15.75" customHeight="1" thickBot="1" x14ac:dyDescent="0.25">
      <c r="A2" s="620"/>
      <c r="B2" s="1232"/>
      <c r="C2" s="59"/>
      <c r="E2" s="508"/>
      <c r="F2" s="1738" t="s">
        <v>396</v>
      </c>
      <c r="G2" s="1738"/>
      <c r="H2" s="1738"/>
      <c r="I2" s="1738"/>
      <c r="J2" s="1738"/>
      <c r="K2" s="1738"/>
      <c r="L2" s="1738"/>
      <c r="M2" s="1738"/>
    </row>
    <row r="3" spans="1:14" ht="15.75" customHeight="1" thickBot="1" x14ac:dyDescent="0.25">
      <c r="A3" s="620"/>
      <c r="B3" s="306" t="s">
        <v>106</v>
      </c>
      <c r="C3" s="59"/>
      <c r="E3" s="321"/>
      <c r="F3" s="1739"/>
      <c r="G3" s="1739"/>
      <c r="H3" s="1739"/>
      <c r="I3" s="1739"/>
      <c r="J3" s="1739"/>
      <c r="K3" s="1739"/>
      <c r="L3" s="1739"/>
      <c r="M3" s="1739"/>
    </row>
    <row r="4" spans="1:14" ht="15.75" customHeight="1" x14ac:dyDescent="0.2">
      <c r="A4" s="620"/>
      <c r="B4" s="1423" t="str">
        <f>Title!$B$4</f>
        <v>R3</v>
      </c>
      <c r="C4" s="59"/>
      <c r="E4" s="322"/>
      <c r="F4" s="1740" t="s">
        <v>465</v>
      </c>
      <c r="G4" s="1740"/>
      <c r="H4" s="1740"/>
      <c r="I4" s="1740"/>
      <c r="J4" s="1740"/>
      <c r="K4" s="1740"/>
      <c r="L4" s="1740"/>
      <c r="M4" s="1740"/>
    </row>
    <row r="5" spans="1:14" ht="15.75" customHeight="1" x14ac:dyDescent="0.2">
      <c r="A5" s="620"/>
      <c r="B5" s="1424"/>
      <c r="C5" s="59"/>
      <c r="E5" s="683"/>
      <c r="F5" s="684" t="s">
        <v>6</v>
      </c>
      <c r="G5" s="685" t="s">
        <v>429</v>
      </c>
      <c r="H5" s="686"/>
      <c r="I5" s="687"/>
      <c r="J5" s="687"/>
      <c r="K5" s="687"/>
      <c r="L5" s="687"/>
      <c r="M5" s="688"/>
    </row>
    <row r="6" spans="1:14" ht="15.75" customHeight="1" thickBot="1" x14ac:dyDescent="0.25">
      <c r="A6" s="620"/>
      <c r="B6" s="1425"/>
      <c r="C6" s="59"/>
      <c r="E6" s="683"/>
      <c r="F6" s="684" t="s">
        <v>6</v>
      </c>
      <c r="G6" s="685" t="s">
        <v>429</v>
      </c>
      <c r="H6" s="687"/>
      <c r="I6" s="687"/>
      <c r="J6" s="687"/>
      <c r="K6" s="687"/>
      <c r="L6" s="687"/>
      <c r="M6" s="688"/>
    </row>
    <row r="7" spans="1:14" ht="15.75" customHeight="1" thickBot="1" x14ac:dyDescent="0.25">
      <c r="A7" s="620"/>
      <c r="B7" s="60"/>
      <c r="C7" s="534"/>
      <c r="E7" s="683"/>
      <c r="F7" s="684" t="s">
        <v>6</v>
      </c>
      <c r="G7" s="685" t="s">
        <v>570</v>
      </c>
      <c r="H7" s="687"/>
      <c r="I7" s="687"/>
      <c r="J7" s="687"/>
      <c r="K7" s="687"/>
      <c r="L7" s="687"/>
      <c r="M7" s="688"/>
    </row>
    <row r="8" spans="1:14" ht="15.75" customHeight="1" x14ac:dyDescent="0.2">
      <c r="A8" s="620"/>
      <c r="B8" s="1216" t="s">
        <v>167</v>
      </c>
      <c r="C8" s="479"/>
      <c r="E8" s="689"/>
      <c r="F8" s="689"/>
      <c r="G8" s="689"/>
      <c r="H8" s="689"/>
      <c r="I8" s="689"/>
      <c r="J8" s="689"/>
      <c r="K8" s="690"/>
      <c r="L8" s="689"/>
      <c r="M8" s="691"/>
    </row>
    <row r="9" spans="1:14" ht="15.75" customHeight="1" x14ac:dyDescent="0.2">
      <c r="A9" s="620"/>
      <c r="B9" s="1241" t="s">
        <v>194</v>
      </c>
      <c r="C9" s="479"/>
      <c r="E9" s="692"/>
      <c r="F9" s="1741" t="s">
        <v>571</v>
      </c>
      <c r="G9" s="1741"/>
      <c r="H9" s="1741"/>
      <c r="I9" s="1741"/>
      <c r="J9" s="1741"/>
      <c r="K9" s="1741"/>
      <c r="L9" s="1741"/>
      <c r="M9" s="1741"/>
      <c r="N9" s="1741"/>
    </row>
    <row r="10" spans="1:14" ht="15.75" customHeight="1" x14ac:dyDescent="0.2">
      <c r="A10" s="620"/>
      <c r="B10" s="665"/>
      <c r="C10" s="672"/>
      <c r="E10" s="693"/>
      <c r="F10" s="694"/>
      <c r="G10" s="695"/>
      <c r="H10" s="695"/>
      <c r="I10" s="695"/>
      <c r="J10" s="695"/>
      <c r="K10" s="695"/>
      <c r="L10" s="695"/>
      <c r="M10" s="696"/>
    </row>
    <row r="11" spans="1:14" ht="15.75" customHeight="1" x14ac:dyDescent="0.2">
      <c r="A11" s="620"/>
      <c r="B11" s="1243" t="s">
        <v>560</v>
      </c>
      <c r="C11" s="479"/>
      <c r="E11" s="697"/>
      <c r="F11" s="697"/>
      <c r="G11" s="698">
        <v>1</v>
      </c>
      <c r="H11" s="699" t="s">
        <v>0</v>
      </c>
      <c r="I11" s="700" t="s">
        <v>108</v>
      </c>
      <c r="J11" s="700" t="s">
        <v>239</v>
      </c>
      <c r="K11" s="700" t="s">
        <v>109</v>
      </c>
      <c r="L11" s="701">
        <v>1</v>
      </c>
      <c r="M11" s="702">
        <v>0.33333333333333331</v>
      </c>
    </row>
    <row r="12" spans="1:14" ht="15.75" customHeight="1" x14ac:dyDescent="0.2">
      <c r="A12" s="58"/>
      <c r="B12" s="669" t="s">
        <v>561</v>
      </c>
      <c r="C12" s="59"/>
      <c r="E12" s="703"/>
      <c r="F12" s="703"/>
      <c r="G12" s="704">
        <v>2</v>
      </c>
      <c r="H12" s="705" t="s">
        <v>0</v>
      </c>
      <c r="I12" s="705" t="s">
        <v>397</v>
      </c>
      <c r="J12" s="706" t="s">
        <v>239</v>
      </c>
      <c r="K12" s="706" t="s">
        <v>109</v>
      </c>
      <c r="L12" s="707">
        <v>1</v>
      </c>
      <c r="M12" s="708">
        <v>0.33402777777777776</v>
      </c>
    </row>
    <row r="13" spans="1:14" ht="15.75" customHeight="1" x14ac:dyDescent="0.2">
      <c r="A13" s="620"/>
      <c r="B13" s="1242" t="s">
        <v>220</v>
      </c>
      <c r="C13" s="479"/>
      <c r="E13" s="709"/>
      <c r="F13" s="709"/>
      <c r="G13" s="710">
        <v>3</v>
      </c>
      <c r="H13" s="711" t="s">
        <v>0</v>
      </c>
      <c r="I13" s="712" t="s">
        <v>398</v>
      </c>
      <c r="J13" s="713" t="s">
        <v>239</v>
      </c>
      <c r="K13" s="713" t="s">
        <v>109</v>
      </c>
      <c r="L13" s="714">
        <v>1</v>
      </c>
      <c r="M13" s="715">
        <v>0.3347222222222222</v>
      </c>
    </row>
    <row r="14" spans="1:14" ht="15.75" customHeight="1" x14ac:dyDescent="0.2">
      <c r="A14" s="58"/>
      <c r="B14" s="1240" t="s">
        <v>332</v>
      </c>
      <c r="C14" s="479"/>
      <c r="E14" s="703"/>
      <c r="F14" s="703"/>
      <c r="G14" s="716">
        <v>3.1</v>
      </c>
      <c r="H14" s="705" t="s">
        <v>0</v>
      </c>
      <c r="I14" s="717" t="s">
        <v>399</v>
      </c>
      <c r="J14" s="706" t="s">
        <v>239</v>
      </c>
      <c r="K14" s="706" t="s">
        <v>109</v>
      </c>
      <c r="L14" s="707">
        <v>1</v>
      </c>
      <c r="M14" s="708">
        <v>0.33541666666666664</v>
      </c>
    </row>
    <row r="15" spans="1:14" ht="15.75" customHeight="1" x14ac:dyDescent="0.2">
      <c r="A15" s="58"/>
      <c r="B15" s="1225" t="s">
        <v>368</v>
      </c>
      <c r="C15" s="479"/>
      <c r="E15" s="709"/>
      <c r="F15" s="709"/>
      <c r="G15" s="710">
        <v>4</v>
      </c>
      <c r="H15" s="711" t="s">
        <v>0</v>
      </c>
      <c r="I15" s="718" t="s">
        <v>400</v>
      </c>
      <c r="J15" s="713" t="s">
        <v>239</v>
      </c>
      <c r="K15" s="713" t="s">
        <v>109</v>
      </c>
      <c r="L15" s="714">
        <v>1</v>
      </c>
      <c r="M15" s="715">
        <v>0.33611111111111108</v>
      </c>
    </row>
    <row r="16" spans="1:14" ht="15.75" customHeight="1" x14ac:dyDescent="0.2">
      <c r="A16" s="58"/>
      <c r="B16" s="1226" t="s">
        <v>461</v>
      </c>
      <c r="C16" s="483"/>
      <c r="E16" s="703"/>
      <c r="F16" s="703"/>
      <c r="G16" s="719">
        <v>5</v>
      </c>
      <c r="H16" s="706" t="s">
        <v>57</v>
      </c>
      <c r="I16" s="706" t="s">
        <v>86</v>
      </c>
      <c r="J16" s="706" t="s">
        <v>239</v>
      </c>
      <c r="K16" s="706" t="s">
        <v>109</v>
      </c>
      <c r="L16" s="707">
        <v>1</v>
      </c>
      <c r="M16" s="708">
        <v>0.33680555555555552</v>
      </c>
    </row>
    <row r="17" spans="1:13" ht="15.75" customHeight="1" x14ac:dyDescent="0.2">
      <c r="A17" s="58"/>
      <c r="B17" s="1247" t="s">
        <v>487</v>
      </c>
      <c r="C17" s="419"/>
      <c r="E17" s="709"/>
      <c r="F17" s="709"/>
      <c r="G17" s="720">
        <v>5.0999999999999996</v>
      </c>
      <c r="H17" s="713" t="s">
        <v>57</v>
      </c>
      <c r="I17" s="712" t="s">
        <v>87</v>
      </c>
      <c r="J17" s="713" t="s">
        <v>239</v>
      </c>
      <c r="K17" s="713" t="s">
        <v>109</v>
      </c>
      <c r="L17" s="714">
        <v>1</v>
      </c>
      <c r="M17" s="715">
        <v>0.33749999999999997</v>
      </c>
    </row>
    <row r="18" spans="1:13" ht="15.75" customHeight="1" x14ac:dyDescent="0.2">
      <c r="A18" s="58"/>
      <c r="B18" s="60"/>
      <c r="C18" s="59"/>
      <c r="E18" s="703"/>
      <c r="F18" s="703"/>
      <c r="G18" s="719">
        <v>5.2</v>
      </c>
      <c r="H18" s="706" t="s">
        <v>57</v>
      </c>
      <c r="I18" s="717" t="s">
        <v>401</v>
      </c>
      <c r="J18" s="706" t="s">
        <v>239</v>
      </c>
      <c r="K18" s="706" t="s">
        <v>109</v>
      </c>
      <c r="L18" s="707">
        <v>0</v>
      </c>
      <c r="M18" s="708">
        <v>0.33819444444444441</v>
      </c>
    </row>
    <row r="19" spans="1:13" ht="15.75" customHeight="1" x14ac:dyDescent="0.2">
      <c r="A19" s="620"/>
      <c r="B19" s="1243" t="s">
        <v>564</v>
      </c>
      <c r="C19" s="479"/>
      <c r="E19" s="709"/>
      <c r="F19" s="709"/>
      <c r="G19" s="720">
        <v>6</v>
      </c>
      <c r="H19" s="713" t="s">
        <v>76</v>
      </c>
      <c r="I19" s="713" t="s">
        <v>402</v>
      </c>
      <c r="J19" s="713" t="s">
        <v>239</v>
      </c>
      <c r="K19" s="713" t="s">
        <v>109</v>
      </c>
      <c r="L19" s="714">
        <v>1</v>
      </c>
      <c r="M19" s="715">
        <v>0.33819444444444441</v>
      </c>
    </row>
    <row r="20" spans="1:13" ht="15.75" customHeight="1" x14ac:dyDescent="0.2">
      <c r="A20" s="58"/>
      <c r="B20" s="669" t="s">
        <v>565</v>
      </c>
      <c r="C20" s="59"/>
      <c r="E20" s="703"/>
      <c r="F20" s="703"/>
      <c r="G20" s="719">
        <v>7</v>
      </c>
      <c r="H20" s="706" t="s">
        <v>76</v>
      </c>
      <c r="I20" s="706" t="s">
        <v>403</v>
      </c>
      <c r="J20" s="706" t="s">
        <v>239</v>
      </c>
      <c r="K20" s="706"/>
      <c r="L20" s="707">
        <v>30</v>
      </c>
      <c r="M20" s="708">
        <v>0.33888888888888885</v>
      </c>
    </row>
    <row r="21" spans="1:13" ht="15.75" customHeight="1" x14ac:dyDescent="0.2">
      <c r="A21" s="620"/>
      <c r="B21" s="1217" t="s">
        <v>328</v>
      </c>
      <c r="C21" s="479"/>
      <c r="E21" s="709"/>
      <c r="F21" s="709"/>
      <c r="G21" s="720">
        <v>8</v>
      </c>
      <c r="H21" s="713" t="s">
        <v>76</v>
      </c>
      <c r="I21" s="713" t="s">
        <v>403</v>
      </c>
      <c r="J21" s="713" t="s">
        <v>6</v>
      </c>
      <c r="K21" s="713"/>
      <c r="L21" s="714">
        <v>60</v>
      </c>
      <c r="M21" s="715">
        <v>0.35972222222222217</v>
      </c>
    </row>
    <row r="22" spans="1:13" ht="15.75" customHeight="1" x14ac:dyDescent="0.25">
      <c r="A22" s="58"/>
      <c r="B22" s="1219" t="s">
        <v>367</v>
      </c>
      <c r="C22" s="479"/>
      <c r="E22" s="703"/>
      <c r="F22" s="703"/>
      <c r="G22" s="727">
        <v>11</v>
      </c>
      <c r="H22" s="728" t="s">
        <v>0</v>
      </c>
      <c r="I22" s="721" t="s">
        <v>242</v>
      </c>
      <c r="J22" s="728" t="s">
        <v>239</v>
      </c>
      <c r="K22" s="706" t="s">
        <v>109</v>
      </c>
      <c r="L22" s="729"/>
      <c r="M22" s="708">
        <v>0.40138888888888885</v>
      </c>
    </row>
    <row r="23" spans="1:13" ht="15.75" customHeight="1" x14ac:dyDescent="0.25">
      <c r="A23" s="58"/>
      <c r="B23" s="1245" t="s">
        <v>386</v>
      </c>
      <c r="C23" s="479"/>
      <c r="E23" s="703"/>
      <c r="F23" s="703"/>
      <c r="G23" s="727"/>
      <c r="H23" s="728"/>
      <c r="I23" s="721"/>
      <c r="J23" s="728"/>
      <c r="K23" s="728"/>
      <c r="L23" s="729"/>
      <c r="M23" s="730"/>
    </row>
    <row r="24" spans="1:13" ht="15.75" customHeight="1" x14ac:dyDescent="0.25">
      <c r="A24" s="58"/>
      <c r="B24" s="1221" t="s">
        <v>385</v>
      </c>
      <c r="C24" s="479"/>
      <c r="E24" s="722"/>
      <c r="F24" s="722"/>
      <c r="G24" s="722"/>
      <c r="H24" s="722"/>
      <c r="I24" s="722"/>
      <c r="J24" s="722"/>
      <c r="K24" s="722"/>
      <c r="L24" s="723"/>
      <c r="M24" s="724"/>
    </row>
    <row r="25" spans="1:13" ht="15.75" customHeight="1" x14ac:dyDescent="0.25">
      <c r="A25" s="58"/>
      <c r="B25" s="1222" t="s">
        <v>463</v>
      </c>
      <c r="C25" s="479"/>
      <c r="E25" s="725"/>
      <c r="F25" s="725"/>
      <c r="G25" s="725"/>
      <c r="H25" s="725"/>
      <c r="I25" s="725"/>
      <c r="J25" s="725"/>
      <c r="K25" s="725"/>
      <c r="L25" s="725"/>
      <c r="M25" s="726"/>
    </row>
    <row r="26" spans="1:13" ht="15.75" customHeight="1" x14ac:dyDescent="0.25">
      <c r="A26" s="58"/>
      <c r="B26" s="1223" t="s">
        <v>464</v>
      </c>
      <c r="C26" s="479"/>
      <c r="E26" s="658"/>
      <c r="F26" s="658"/>
      <c r="G26" s="658"/>
      <c r="H26" s="658"/>
      <c r="I26" s="658"/>
      <c r="J26" s="658"/>
      <c r="K26" s="658"/>
      <c r="L26" s="658"/>
      <c r="M26" s="658"/>
    </row>
    <row r="27" spans="1:13" ht="15.75" customHeight="1" x14ac:dyDescent="0.2">
      <c r="A27" s="58"/>
      <c r="B27" s="1233" t="s">
        <v>42</v>
      </c>
      <c r="C27" s="479"/>
    </row>
    <row r="28" spans="1:13" ht="15.75" customHeight="1" x14ac:dyDescent="0.2">
      <c r="A28" s="58"/>
      <c r="B28" s="1207" t="s">
        <v>36</v>
      </c>
      <c r="C28" s="479"/>
    </row>
    <row r="29" spans="1:13" ht="15.75" customHeight="1" x14ac:dyDescent="0.2">
      <c r="A29" s="58"/>
      <c r="B29" s="60"/>
      <c r="C29" s="59"/>
    </row>
    <row r="30" spans="1:13" ht="15.75" customHeight="1" x14ac:dyDescent="0.2">
      <c r="A30" s="58"/>
      <c r="B30" s="60"/>
      <c r="C30" s="59"/>
    </row>
    <row r="31" spans="1:13" ht="15.75" customHeight="1" x14ac:dyDescent="0.2">
      <c r="A31" s="58"/>
      <c r="B31" s="60"/>
      <c r="C31" s="59"/>
    </row>
    <row r="32" spans="1:13" ht="15.75" customHeight="1" x14ac:dyDescent="0.2">
      <c r="A32" s="58"/>
      <c r="B32" s="60"/>
      <c r="C32" s="59"/>
    </row>
    <row r="33" spans="1:3" ht="15.75" customHeight="1" x14ac:dyDescent="0.2">
      <c r="A33" s="620"/>
      <c r="B33" s="1243" t="s">
        <v>562</v>
      </c>
      <c r="C33" s="479"/>
    </row>
    <row r="34" spans="1:3" ht="15.75" customHeight="1" x14ac:dyDescent="0.2">
      <c r="A34" s="58"/>
      <c r="B34" s="669" t="s">
        <v>563</v>
      </c>
      <c r="C34" s="59"/>
    </row>
    <row r="35" spans="1:3" ht="15.75" customHeight="1" x14ac:dyDescent="0.2">
      <c r="A35" s="58"/>
      <c r="B35" s="1239" t="s">
        <v>726</v>
      </c>
      <c r="C35" s="479"/>
    </row>
    <row r="36" spans="1:3" ht="15.75" customHeight="1" x14ac:dyDescent="0.2">
      <c r="A36" s="58"/>
      <c r="B36" s="1203" t="s">
        <v>556</v>
      </c>
      <c r="C36" s="479"/>
    </row>
    <row r="37" spans="1:3" ht="15.75" customHeight="1" x14ac:dyDescent="0.2">
      <c r="A37" s="58"/>
      <c r="B37" s="60"/>
      <c r="C37" s="59"/>
    </row>
    <row r="38" spans="1:3" ht="15.75" customHeight="1" thickBot="1" x14ac:dyDescent="0.25">
      <c r="A38" s="58"/>
      <c r="B38" s="60"/>
      <c r="C38" s="59"/>
    </row>
    <row r="39" spans="1:3" ht="15.75" customHeight="1" x14ac:dyDescent="0.2">
      <c r="A39" s="58"/>
      <c r="B39" s="1235" t="s">
        <v>391</v>
      </c>
      <c r="C39" s="484"/>
    </row>
    <row r="40" spans="1:3" ht="15.75" customHeight="1" x14ac:dyDescent="0.2">
      <c r="A40" s="58"/>
      <c r="B40" s="1236" t="s">
        <v>340</v>
      </c>
      <c r="C40" s="484"/>
    </row>
    <row r="41" spans="1:3" ht="15.75" customHeight="1" x14ac:dyDescent="0.2">
      <c r="A41" s="58"/>
      <c r="B41" s="1227" t="s">
        <v>318</v>
      </c>
      <c r="C41" s="484"/>
    </row>
    <row r="42" spans="1:3" ht="15.75" customHeight="1" x14ac:dyDescent="0.2">
      <c r="A42" s="58"/>
      <c r="B42" s="1228" t="s">
        <v>168</v>
      </c>
      <c r="C42" s="484"/>
    </row>
    <row r="43" spans="1:3" ht="15.75" customHeight="1" x14ac:dyDescent="0.2">
      <c r="A43" s="58"/>
      <c r="B43" s="1229" t="s">
        <v>169</v>
      </c>
      <c r="C43" s="484"/>
    </row>
    <row r="44" spans="1:3" ht="15.75" customHeight="1" x14ac:dyDescent="0.2">
      <c r="A44" s="58"/>
      <c r="B44" s="1230" t="s">
        <v>166</v>
      </c>
      <c r="C44" s="484"/>
    </row>
    <row r="45" spans="1:3" ht="15.75" customHeight="1" x14ac:dyDescent="0.2">
      <c r="A45" s="58"/>
      <c r="B45" s="1231" t="s">
        <v>336</v>
      </c>
      <c r="C45" s="484"/>
    </row>
    <row r="46" spans="1:3" ht="15.75" customHeight="1" x14ac:dyDescent="0.2">
      <c r="A46" s="58"/>
      <c r="B46" s="1231" t="s">
        <v>337</v>
      </c>
      <c r="C46" s="484"/>
    </row>
    <row r="47" spans="1:3" ht="15.75" customHeight="1" x14ac:dyDescent="0.2">
      <c r="A47" s="58"/>
      <c r="B47" s="1231" t="s">
        <v>198</v>
      </c>
      <c r="C47" s="484"/>
    </row>
    <row r="48" spans="1:3" ht="15.75" customHeight="1" x14ac:dyDescent="0.2">
      <c r="A48" s="58"/>
      <c r="B48" s="1231" t="s">
        <v>342</v>
      </c>
      <c r="C48" s="484"/>
    </row>
    <row r="49" spans="1:3" ht="15.75" customHeight="1" x14ac:dyDescent="0.2">
      <c r="A49" s="58"/>
      <c r="B49" s="1231" t="s">
        <v>338</v>
      </c>
      <c r="C49" s="484"/>
    </row>
    <row r="50" spans="1:3" ht="15.75" customHeight="1" x14ac:dyDescent="0.2">
      <c r="A50" s="58"/>
      <c r="B50" s="1231" t="s">
        <v>197</v>
      </c>
      <c r="C50" s="484"/>
    </row>
    <row r="51" spans="1:3" ht="15.75" customHeight="1" x14ac:dyDescent="0.2">
      <c r="A51" s="58"/>
      <c r="B51" s="1231" t="s">
        <v>339</v>
      </c>
      <c r="C51" s="484"/>
    </row>
    <row r="52" spans="1:3" ht="15.75" customHeight="1" x14ac:dyDescent="0.2">
      <c r="A52" s="58"/>
      <c r="B52" s="1244" t="s">
        <v>170</v>
      </c>
      <c r="C52" s="484"/>
    </row>
    <row r="53" spans="1:3" ht="15.75" customHeight="1" x14ac:dyDescent="0.2">
      <c r="A53" s="58"/>
      <c r="B53" s="60"/>
      <c r="C53" s="59"/>
    </row>
    <row r="54" spans="1:3" ht="15.75" customHeight="1" thickBot="1" x14ac:dyDescent="0.25">
      <c r="A54" s="621"/>
      <c r="B54" s="622" t="s">
        <v>559</v>
      </c>
      <c r="C54" s="623"/>
    </row>
  </sheetData>
  <mergeCells count="5">
    <mergeCell ref="F2:M2"/>
    <mergeCell ref="B4:B6"/>
    <mergeCell ref="F3:M3"/>
    <mergeCell ref="F4:M4"/>
    <mergeCell ref="F9:N9"/>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5" right="0.75" top="1" bottom="1" header="0.5" footer="0.5"/>
  <pageSetup scale="83" orientation="landscape" r:id="rId1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54"/>
  <sheetViews>
    <sheetView zoomScale="77" workbookViewId="0">
      <selection sqref="A1:C1048576"/>
    </sheetView>
  </sheetViews>
  <sheetFormatPr defaultRowHeight="12.75" x14ac:dyDescent="0.2"/>
  <cols>
    <col min="1" max="1" width="1.42578125" style="658" customWidth="1"/>
    <col min="2" max="2" width="13.5703125" style="658" customWidth="1"/>
    <col min="3" max="3" width="1.42578125" style="658" customWidth="1"/>
    <col min="4"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x14ac:dyDescent="0.2">
      <c r="A1" s="1248"/>
      <c r="B1" s="671" t="s">
        <v>559</v>
      </c>
      <c r="C1" s="1249"/>
    </row>
    <row r="2" spans="1:14" ht="18.75" customHeight="1" thickBot="1" x14ac:dyDescent="0.25">
      <c r="A2" s="620"/>
      <c r="B2" s="1232"/>
      <c r="C2" s="59"/>
      <c r="E2" s="1742" t="s">
        <v>392</v>
      </c>
      <c r="F2" s="1742"/>
      <c r="G2" s="1742"/>
      <c r="H2" s="1742"/>
      <c r="I2" s="1742"/>
      <c r="J2" s="1742"/>
      <c r="K2" s="1742"/>
      <c r="L2" s="1742"/>
      <c r="M2" s="1742"/>
      <c r="N2" s="1742"/>
    </row>
    <row r="3" spans="1:14" ht="18.75" customHeight="1" thickBot="1" x14ac:dyDescent="0.25">
      <c r="A3" s="620"/>
      <c r="B3" s="306" t="s">
        <v>106</v>
      </c>
      <c r="C3" s="59"/>
      <c r="E3" s="1743" t="s">
        <v>393</v>
      </c>
      <c r="F3" s="1743"/>
      <c r="G3" s="1743"/>
      <c r="H3" s="1743"/>
      <c r="I3" s="1743"/>
      <c r="J3" s="1743"/>
      <c r="K3" s="1743"/>
      <c r="L3" s="1743"/>
      <c r="M3" s="1743"/>
      <c r="N3" s="1743"/>
    </row>
    <row r="4" spans="1:14" ht="19.5" customHeight="1" x14ac:dyDescent="0.2">
      <c r="A4" s="620"/>
      <c r="B4" s="1423" t="str">
        <f>Title!$B$4</f>
        <v>R3</v>
      </c>
      <c r="C4" s="59"/>
      <c r="E4" s="1744" t="s">
        <v>90</v>
      </c>
      <c r="F4" s="1744"/>
      <c r="G4" s="1744"/>
      <c r="H4" s="1744"/>
      <c r="I4" s="1744"/>
      <c r="J4" s="1744"/>
      <c r="K4" s="1744"/>
      <c r="L4" s="1744"/>
      <c r="M4" s="1744"/>
      <c r="N4" s="1744"/>
    </row>
    <row r="5" spans="1:14" ht="15.75" x14ac:dyDescent="0.25">
      <c r="A5" s="620"/>
      <c r="B5" s="1424"/>
      <c r="C5" s="59"/>
      <c r="E5" s="643"/>
      <c r="F5" s="312" t="s">
        <v>55</v>
      </c>
      <c r="G5" s="1730" t="s">
        <v>45</v>
      </c>
      <c r="H5" s="1730"/>
      <c r="I5" s="1730"/>
      <c r="J5" s="1730"/>
      <c r="K5" s="1730"/>
      <c r="L5" s="1730"/>
      <c r="M5" s="1730"/>
      <c r="N5" s="1730"/>
    </row>
    <row r="6" spans="1:14" ht="16.5" thickBot="1" x14ac:dyDescent="0.3">
      <c r="A6" s="620"/>
      <c r="B6" s="1425"/>
      <c r="C6" s="59"/>
      <c r="E6" s="467"/>
      <c r="F6" s="312" t="s">
        <v>55</v>
      </c>
      <c r="G6" s="1730" t="s">
        <v>507</v>
      </c>
      <c r="H6" s="1730"/>
      <c r="I6" s="1730"/>
      <c r="J6" s="1730"/>
      <c r="K6" s="1730"/>
      <c r="L6" s="1730"/>
      <c r="M6" s="1730"/>
      <c r="N6" s="1730"/>
    </row>
    <row r="7" spans="1:14" ht="16.5" thickBot="1" x14ac:dyDescent="0.3">
      <c r="A7" s="620"/>
      <c r="B7" s="60"/>
      <c r="C7" s="534"/>
      <c r="E7" s="467"/>
      <c r="F7" s="312" t="s">
        <v>55</v>
      </c>
      <c r="G7" s="1730" t="s">
        <v>508</v>
      </c>
      <c r="H7" s="1730"/>
      <c r="I7" s="1730"/>
      <c r="J7" s="1730"/>
      <c r="K7" s="1730"/>
      <c r="L7" s="1730"/>
      <c r="M7" s="1730"/>
      <c r="N7" s="1730"/>
    </row>
    <row r="8" spans="1:14" ht="20.25" x14ac:dyDescent="0.25">
      <c r="A8" s="620"/>
      <c r="B8" s="1216" t="s">
        <v>167</v>
      </c>
      <c r="C8" s="479"/>
      <c r="E8" s="313"/>
      <c r="F8" s="1732" t="s">
        <v>569</v>
      </c>
      <c r="G8" s="1732"/>
      <c r="H8" s="1732"/>
      <c r="I8" s="1732"/>
      <c r="J8" s="1732"/>
      <c r="K8" s="1732"/>
      <c r="L8" s="1732"/>
      <c r="M8" s="1732"/>
      <c r="N8" s="1732"/>
    </row>
    <row r="9" spans="1:14" ht="20.25" x14ac:dyDescent="0.2">
      <c r="A9" s="620"/>
      <c r="B9" s="1241" t="s">
        <v>194</v>
      </c>
      <c r="C9" s="479"/>
      <c r="E9" s="149"/>
      <c r="F9" s="21"/>
      <c r="G9" s="21"/>
      <c r="H9" s="21"/>
      <c r="I9" s="21"/>
      <c r="J9" s="21"/>
      <c r="K9" s="21"/>
      <c r="L9" s="150"/>
      <c r="M9" s="151" t="s">
        <v>307</v>
      </c>
      <c r="N9" s="152" t="s">
        <v>151</v>
      </c>
    </row>
    <row r="10" spans="1:14" ht="20.25" x14ac:dyDescent="0.2">
      <c r="A10" s="620"/>
      <c r="B10" s="665"/>
      <c r="C10" s="672"/>
      <c r="E10" s="30"/>
      <c r="F10" s="153"/>
      <c r="G10" s="20">
        <v>1</v>
      </c>
      <c r="H10" s="25"/>
      <c r="I10" s="25" t="s">
        <v>509</v>
      </c>
      <c r="J10" s="154" t="s">
        <v>239</v>
      </c>
      <c r="K10" s="19" t="s">
        <v>51</v>
      </c>
      <c r="L10" s="155"/>
      <c r="M10" s="156">
        <v>0.33333333333333331</v>
      </c>
      <c r="N10" s="157">
        <v>5</v>
      </c>
    </row>
    <row r="11" spans="1:14" ht="38.25" x14ac:dyDescent="0.2">
      <c r="A11" s="620"/>
      <c r="B11" s="1243" t="s">
        <v>560</v>
      </c>
      <c r="C11" s="479"/>
      <c r="E11" s="149"/>
      <c r="F11" s="158"/>
      <c r="G11" s="2">
        <f>G10+1</f>
        <v>2</v>
      </c>
      <c r="H11" s="2" t="s">
        <v>76</v>
      </c>
      <c r="I11" s="159" t="s">
        <v>510</v>
      </c>
      <c r="J11" s="7" t="s">
        <v>239</v>
      </c>
      <c r="K11" s="2" t="s">
        <v>51</v>
      </c>
      <c r="L11" s="150"/>
      <c r="M11" s="160">
        <f>M10+TIME(0,N10,0)</f>
        <v>0.33680555555555552</v>
      </c>
      <c r="N11" s="161">
        <v>10</v>
      </c>
    </row>
    <row r="12" spans="1:14" ht="20.25" x14ac:dyDescent="0.2">
      <c r="A12" s="58"/>
      <c r="B12" s="669" t="s">
        <v>561</v>
      </c>
      <c r="C12" s="59"/>
      <c r="E12" s="30"/>
      <c r="F12" s="153"/>
      <c r="G12" s="9">
        <f>G11+1</f>
        <v>3</v>
      </c>
      <c r="H12" s="19" t="s">
        <v>76</v>
      </c>
      <c r="I12" s="25" t="s">
        <v>511</v>
      </c>
      <c r="J12" s="154" t="s">
        <v>239</v>
      </c>
      <c r="K12" s="19" t="s">
        <v>512</v>
      </c>
      <c r="L12" s="148"/>
      <c r="M12" s="162">
        <f>M11+TIME(0,N11,0)</f>
        <v>0.34374999999999994</v>
      </c>
      <c r="N12" s="157">
        <v>30</v>
      </c>
    </row>
    <row r="13" spans="1:14" ht="20.25" x14ac:dyDescent="0.2">
      <c r="A13" s="620"/>
      <c r="B13" s="1242" t="s">
        <v>220</v>
      </c>
      <c r="C13" s="479"/>
      <c r="E13" s="149"/>
      <c r="F13" s="158"/>
      <c r="G13" s="2">
        <f>G12+1</f>
        <v>4</v>
      </c>
      <c r="H13" s="2" t="s">
        <v>53</v>
      </c>
      <c r="I13" s="24" t="s">
        <v>513</v>
      </c>
      <c r="J13" s="7" t="s">
        <v>239</v>
      </c>
      <c r="K13" s="2" t="s">
        <v>514</v>
      </c>
      <c r="L13" s="150"/>
      <c r="M13" s="160">
        <f>M12+TIME(0,N12,0)</f>
        <v>0.36458333333333326</v>
      </c>
      <c r="N13" s="161">
        <v>75</v>
      </c>
    </row>
    <row r="14" spans="1:14" ht="20.25" x14ac:dyDescent="0.2">
      <c r="A14" s="58"/>
      <c r="B14" s="1240" t="s">
        <v>332</v>
      </c>
      <c r="C14" s="479"/>
      <c r="E14" s="30"/>
      <c r="F14" s="153"/>
      <c r="G14" s="19">
        <f>G13+1</f>
        <v>5</v>
      </c>
      <c r="H14" s="19" t="s">
        <v>52</v>
      </c>
      <c r="I14" s="25" t="s">
        <v>242</v>
      </c>
      <c r="J14" s="154" t="s">
        <v>239</v>
      </c>
      <c r="K14" s="19" t="s">
        <v>51</v>
      </c>
      <c r="L14" s="148"/>
      <c r="M14" s="162">
        <f>M13+TIME(0,N13,0)</f>
        <v>0.41666666666666657</v>
      </c>
      <c r="N14" s="157">
        <v>0</v>
      </c>
    </row>
    <row r="15" spans="1:14" ht="20.25" x14ac:dyDescent="0.2">
      <c r="A15" s="58"/>
      <c r="B15" s="1225" t="s">
        <v>368</v>
      </c>
      <c r="C15" s="479"/>
      <c r="E15" s="149"/>
      <c r="F15" s="158"/>
      <c r="G15" s="2">
        <f>G14+1</f>
        <v>6</v>
      </c>
      <c r="H15" s="2"/>
      <c r="I15" s="24"/>
      <c r="J15" s="7" t="s">
        <v>239</v>
      </c>
      <c r="K15" s="2"/>
      <c r="L15" s="150"/>
      <c r="M15" s="160">
        <f>M14+TIME(0,N14,0)</f>
        <v>0.41666666666666657</v>
      </c>
      <c r="N15" s="161">
        <v>0</v>
      </c>
    </row>
    <row r="16" spans="1:14" ht="23.25" customHeight="1" x14ac:dyDescent="0.25">
      <c r="A16" s="58"/>
      <c r="B16" s="1226" t="s">
        <v>461</v>
      </c>
      <c r="C16" s="483"/>
      <c r="E16" s="148"/>
      <c r="F16" s="644"/>
      <c r="G16" s="645"/>
      <c r="H16" s="646"/>
      <c r="I16" s="646"/>
      <c r="J16" s="646"/>
      <c r="K16" s="646"/>
      <c r="L16" s="646"/>
      <c r="M16" s="646"/>
      <c r="N16" s="646"/>
    </row>
    <row r="17" spans="1:3" ht="15.75" x14ac:dyDescent="0.2">
      <c r="A17" s="58"/>
      <c r="B17" s="1247" t="s">
        <v>487</v>
      </c>
      <c r="C17" s="419"/>
    </row>
    <row r="18" spans="1:3" x14ac:dyDescent="0.2">
      <c r="A18" s="58"/>
      <c r="B18" s="60"/>
      <c r="C18" s="59"/>
    </row>
    <row r="19" spans="1:3" ht="15.75" x14ac:dyDescent="0.2">
      <c r="A19" s="620"/>
      <c r="B19" s="1243" t="s">
        <v>564</v>
      </c>
      <c r="C19" s="479"/>
    </row>
    <row r="20" spans="1:3" ht="15.75" x14ac:dyDescent="0.2">
      <c r="A20" s="58"/>
      <c r="B20" s="669" t="s">
        <v>565</v>
      </c>
      <c r="C20" s="59"/>
    </row>
    <row r="21" spans="1:3" ht="15.75" x14ac:dyDescent="0.2">
      <c r="A21" s="620"/>
      <c r="B21" s="1217" t="s">
        <v>328</v>
      </c>
      <c r="C21" s="479"/>
    </row>
    <row r="22" spans="1:3" ht="15.75" x14ac:dyDescent="0.25">
      <c r="A22" s="58"/>
      <c r="B22" s="1219" t="s">
        <v>367</v>
      </c>
      <c r="C22" s="479"/>
    </row>
    <row r="23" spans="1:3" ht="15.75" x14ac:dyDescent="0.25">
      <c r="A23" s="58"/>
      <c r="B23" s="1245" t="s">
        <v>386</v>
      </c>
      <c r="C23" s="479"/>
    </row>
    <row r="24" spans="1:3" ht="15.75" x14ac:dyDescent="0.25">
      <c r="A24" s="58"/>
      <c r="B24" s="1221" t="s">
        <v>385</v>
      </c>
      <c r="C24" s="479"/>
    </row>
    <row r="25" spans="1:3" ht="15.75" x14ac:dyDescent="0.25">
      <c r="A25" s="58"/>
      <c r="B25" s="1222" t="s">
        <v>463</v>
      </c>
      <c r="C25" s="479"/>
    </row>
    <row r="26" spans="1:3" ht="15.75" x14ac:dyDescent="0.25">
      <c r="A26" s="58"/>
      <c r="B26" s="1223" t="s">
        <v>464</v>
      </c>
      <c r="C26" s="479"/>
    </row>
    <row r="27" spans="1:3" ht="15.75" x14ac:dyDescent="0.2">
      <c r="A27" s="58"/>
      <c r="B27" s="1233" t="s">
        <v>42</v>
      </c>
      <c r="C27" s="479"/>
    </row>
    <row r="28" spans="1:3" ht="18" x14ac:dyDescent="0.2">
      <c r="A28" s="58"/>
      <c r="B28" s="1207" t="s">
        <v>36</v>
      </c>
      <c r="C28" s="479"/>
    </row>
    <row r="29" spans="1:3" x14ac:dyDescent="0.2">
      <c r="A29" s="58"/>
      <c r="B29" s="60"/>
      <c r="C29" s="59"/>
    </row>
    <row r="30" spans="1:3" x14ac:dyDescent="0.2">
      <c r="A30" s="58"/>
      <c r="B30" s="60"/>
      <c r="C30" s="59"/>
    </row>
    <row r="31" spans="1:3" x14ac:dyDescent="0.2">
      <c r="A31" s="58"/>
      <c r="B31" s="60"/>
      <c r="C31" s="59"/>
    </row>
    <row r="32" spans="1:3" x14ac:dyDescent="0.2">
      <c r="A32" s="58"/>
      <c r="B32" s="60"/>
      <c r="C32" s="59"/>
    </row>
    <row r="33" spans="1:3" ht="15.75" x14ac:dyDescent="0.2">
      <c r="A33" s="620"/>
      <c r="B33" s="1243" t="s">
        <v>562</v>
      </c>
      <c r="C33" s="479"/>
    </row>
    <row r="34" spans="1:3" ht="15.75" x14ac:dyDescent="0.2">
      <c r="A34" s="58"/>
      <c r="B34" s="669" t="s">
        <v>563</v>
      </c>
      <c r="C34" s="59"/>
    </row>
    <row r="35" spans="1:3" ht="18" x14ac:dyDescent="0.2">
      <c r="A35" s="58"/>
      <c r="B35" s="1239" t="s">
        <v>726</v>
      </c>
      <c r="C35" s="479"/>
    </row>
    <row r="36" spans="1:3" ht="20.25" x14ac:dyDescent="0.2">
      <c r="A36" s="58"/>
      <c r="B36" s="1203" t="s">
        <v>556</v>
      </c>
      <c r="C36" s="479"/>
    </row>
    <row r="37" spans="1:3" x14ac:dyDescent="0.2">
      <c r="A37" s="58"/>
      <c r="B37" s="60"/>
      <c r="C37" s="59"/>
    </row>
    <row r="38" spans="1:3" ht="13.5" thickBot="1" x14ac:dyDescent="0.25">
      <c r="A38" s="58"/>
      <c r="B38" s="60"/>
      <c r="C38" s="59"/>
    </row>
    <row r="39" spans="1:3" ht="15" x14ac:dyDescent="0.2">
      <c r="A39" s="58"/>
      <c r="B39" s="1235" t="s">
        <v>391</v>
      </c>
      <c r="C39" s="484"/>
    </row>
    <row r="40" spans="1:3" ht="15" x14ac:dyDescent="0.2">
      <c r="A40" s="58"/>
      <c r="B40" s="1236" t="s">
        <v>340</v>
      </c>
      <c r="C40" s="484"/>
    </row>
    <row r="41" spans="1:3" ht="14.25" x14ac:dyDescent="0.2">
      <c r="A41" s="58"/>
      <c r="B41" s="1227" t="s">
        <v>318</v>
      </c>
      <c r="C41" s="484"/>
    </row>
    <row r="42" spans="1:3" ht="14.25" x14ac:dyDescent="0.2">
      <c r="A42" s="58"/>
      <c r="B42" s="1228" t="s">
        <v>168</v>
      </c>
      <c r="C42" s="484"/>
    </row>
    <row r="43" spans="1:3" ht="14.25" x14ac:dyDescent="0.2">
      <c r="A43" s="58"/>
      <c r="B43" s="1229" t="s">
        <v>169</v>
      </c>
      <c r="C43" s="484"/>
    </row>
    <row r="44" spans="1:3" ht="14.25" x14ac:dyDescent="0.2">
      <c r="A44" s="58"/>
      <c r="B44" s="1230" t="s">
        <v>166</v>
      </c>
      <c r="C44" s="484"/>
    </row>
    <row r="45" spans="1:3" ht="14.25" x14ac:dyDescent="0.2">
      <c r="A45" s="58"/>
      <c r="B45" s="1231" t="s">
        <v>336</v>
      </c>
      <c r="C45" s="484"/>
    </row>
    <row r="46" spans="1:3" ht="14.25" x14ac:dyDescent="0.2">
      <c r="A46" s="58"/>
      <c r="B46" s="1231" t="s">
        <v>337</v>
      </c>
      <c r="C46" s="484"/>
    </row>
    <row r="47" spans="1:3" ht="14.25" x14ac:dyDescent="0.2">
      <c r="A47" s="58"/>
      <c r="B47" s="1231" t="s">
        <v>198</v>
      </c>
      <c r="C47" s="484"/>
    </row>
    <row r="48" spans="1:3" ht="14.25" x14ac:dyDescent="0.2">
      <c r="A48" s="58"/>
      <c r="B48" s="1231" t="s">
        <v>342</v>
      </c>
      <c r="C48" s="484"/>
    </row>
    <row r="49" spans="1:3" ht="14.25" x14ac:dyDescent="0.2">
      <c r="A49" s="58"/>
      <c r="B49" s="1231" t="s">
        <v>338</v>
      </c>
      <c r="C49" s="484"/>
    </row>
    <row r="50" spans="1:3" ht="14.25" x14ac:dyDescent="0.2">
      <c r="A50" s="58"/>
      <c r="B50" s="1231" t="s">
        <v>197</v>
      </c>
      <c r="C50" s="484"/>
    </row>
    <row r="51" spans="1:3" ht="14.25" x14ac:dyDescent="0.2">
      <c r="A51" s="58"/>
      <c r="B51" s="1231" t="s">
        <v>339</v>
      </c>
      <c r="C51" s="484"/>
    </row>
    <row r="52" spans="1:3" ht="14.25" x14ac:dyDescent="0.2">
      <c r="A52" s="58"/>
      <c r="B52" s="1244" t="s">
        <v>170</v>
      </c>
      <c r="C52" s="484"/>
    </row>
    <row r="53" spans="1:3" x14ac:dyDescent="0.2">
      <c r="A53" s="58"/>
      <c r="B53" s="60"/>
      <c r="C53" s="59"/>
    </row>
    <row r="54" spans="1:3" ht="16.5" thickBot="1" x14ac:dyDescent="0.25">
      <c r="A54" s="621"/>
      <c r="B54" s="622" t="s">
        <v>559</v>
      </c>
      <c r="C54" s="623"/>
    </row>
  </sheetData>
  <mergeCells count="8">
    <mergeCell ref="F8:N8"/>
    <mergeCell ref="G7:N7"/>
    <mergeCell ref="B4:B6"/>
    <mergeCell ref="E2:N2"/>
    <mergeCell ref="E3:N3"/>
    <mergeCell ref="G5:N5"/>
    <mergeCell ref="G6:N6"/>
    <mergeCell ref="E4:N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25" right="0.25" top="0.5" bottom="1" header="0.5" footer="0.5"/>
  <pageSetup scale="90" orientation="portrait" r:id="rId1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L90"/>
  <sheetViews>
    <sheetView zoomScale="77" workbookViewId="0">
      <selection sqref="A1:C1048576"/>
    </sheetView>
  </sheetViews>
  <sheetFormatPr defaultRowHeight="15.75" x14ac:dyDescent="0.2"/>
  <cols>
    <col min="1" max="1" width="1.42578125" style="658" customWidth="1"/>
    <col min="2" max="2" width="13.5703125" style="658" customWidth="1"/>
    <col min="3" max="3" width="1.42578125" style="658" customWidth="1"/>
    <col min="4" max="4" width="2.28515625" customWidth="1"/>
    <col min="5" max="5" width="1.42578125" style="411" customWidth="1"/>
    <col min="6" max="6" width="3.7109375" style="411" customWidth="1"/>
    <col min="7" max="7" width="8.5703125" style="411" customWidth="1"/>
    <col min="8" max="8" width="8.140625" style="411" customWidth="1"/>
    <col min="9" max="9" width="75.85546875" style="411" customWidth="1"/>
    <col min="10" max="10" width="4.5703125" style="411" customWidth="1"/>
    <col min="11" max="11" width="10.7109375" style="411" customWidth="1"/>
    <col min="12" max="12" width="5" style="411" customWidth="1"/>
  </cols>
  <sheetData>
    <row r="1" spans="1:12" x14ac:dyDescent="0.2">
      <c r="A1" s="1248"/>
      <c r="B1" s="671" t="s">
        <v>559</v>
      </c>
      <c r="C1" s="1249"/>
      <c r="E1" s="425"/>
      <c r="F1" s="425"/>
      <c r="G1" s="425"/>
      <c r="H1" s="425"/>
      <c r="I1" s="425"/>
      <c r="J1" s="425"/>
      <c r="K1" s="425"/>
      <c r="L1" s="425"/>
    </row>
    <row r="2" spans="1:12" ht="18" customHeight="1" thickBot="1" x14ac:dyDescent="0.25">
      <c r="A2" s="620"/>
      <c r="B2" s="1232"/>
      <c r="C2" s="59"/>
      <c r="E2" s="426"/>
      <c r="F2" s="1746" t="s">
        <v>440</v>
      </c>
      <c r="G2" s="1746"/>
      <c r="H2" s="1746"/>
      <c r="I2" s="1746"/>
      <c r="J2" s="1746"/>
      <c r="K2" s="1746"/>
      <c r="L2" s="1746"/>
    </row>
    <row r="3" spans="1:12" ht="18" customHeight="1" thickBot="1" x14ac:dyDescent="0.25">
      <c r="A3" s="620"/>
      <c r="B3" s="306" t="s">
        <v>106</v>
      </c>
      <c r="C3" s="59"/>
      <c r="E3" s="441"/>
      <c r="F3" s="1747"/>
      <c r="G3" s="1747"/>
      <c r="H3" s="1747"/>
      <c r="I3" s="1747"/>
      <c r="J3" s="1747"/>
      <c r="K3" s="1747"/>
      <c r="L3" s="1747"/>
    </row>
    <row r="4" spans="1:12" ht="16.5" customHeight="1" x14ac:dyDescent="0.2">
      <c r="A4" s="620"/>
      <c r="B4" s="1423" t="str">
        <f>Title!$B$4</f>
        <v>R3</v>
      </c>
      <c r="C4" s="59"/>
      <c r="E4" s="442"/>
      <c r="F4" s="1748" t="s">
        <v>125</v>
      </c>
      <c r="G4" s="1748"/>
      <c r="H4" s="1748"/>
      <c r="I4" s="1748"/>
      <c r="J4" s="1748"/>
      <c r="K4" s="1748"/>
      <c r="L4" s="1748"/>
    </row>
    <row r="5" spans="1:12" x14ac:dyDescent="0.2">
      <c r="A5" s="620"/>
      <c r="B5" s="1424"/>
      <c r="C5" s="59"/>
      <c r="E5" s="1173"/>
      <c r="F5" s="1174" t="s">
        <v>6</v>
      </c>
      <c r="G5" s="1151" t="s">
        <v>28</v>
      </c>
      <c r="H5" s="1175"/>
      <c r="I5" s="1176"/>
      <c r="J5" s="1177"/>
      <c r="K5" s="1177"/>
      <c r="L5" s="1177"/>
    </row>
    <row r="6" spans="1:12" ht="13.5" thickBot="1" x14ac:dyDescent="0.25">
      <c r="A6" s="620"/>
      <c r="B6" s="1425"/>
      <c r="C6" s="59"/>
      <c r="E6" s="1671" t="s">
        <v>682</v>
      </c>
      <c r="F6" s="1671"/>
      <c r="G6" s="1671"/>
      <c r="H6" s="1671"/>
      <c r="I6" s="1671"/>
      <c r="J6" s="1671"/>
      <c r="K6" s="1671"/>
      <c r="L6" s="1671"/>
    </row>
    <row r="7" spans="1:12" ht="13.5" thickBot="1" x14ac:dyDescent="0.25">
      <c r="A7" s="620"/>
      <c r="B7" s="60"/>
      <c r="C7" s="534"/>
      <c r="E7" s="1671"/>
      <c r="F7" s="1671"/>
      <c r="G7" s="1671"/>
      <c r="H7" s="1671"/>
      <c r="I7" s="1671"/>
      <c r="J7" s="1671"/>
      <c r="K7" s="1671"/>
      <c r="L7" s="1671"/>
    </row>
    <row r="8" spans="1:12" ht="18" x14ac:dyDescent="0.2">
      <c r="A8" s="620"/>
      <c r="B8" s="1216" t="s">
        <v>167</v>
      </c>
      <c r="C8" s="479"/>
      <c r="E8" s="1149"/>
      <c r="F8" s="1147"/>
      <c r="G8" s="1162"/>
      <c r="H8" s="1162"/>
      <c r="I8" s="1162"/>
      <c r="J8" s="1162"/>
      <c r="K8" s="1162"/>
      <c r="L8" s="1162"/>
    </row>
    <row r="9" spans="1:12" x14ac:dyDescent="0.2">
      <c r="A9" s="620"/>
      <c r="B9" s="1241" t="s">
        <v>194</v>
      </c>
      <c r="C9" s="479"/>
      <c r="E9" s="1178"/>
      <c r="F9" s="1178"/>
      <c r="G9" s="1172">
        <v>1</v>
      </c>
      <c r="H9" s="1163" t="s">
        <v>0</v>
      </c>
      <c r="I9" s="1159" t="s">
        <v>99</v>
      </c>
      <c r="J9" s="1159" t="s">
        <v>239</v>
      </c>
      <c r="K9" s="1159" t="s">
        <v>1</v>
      </c>
      <c r="L9" s="1201">
        <v>1</v>
      </c>
    </row>
    <row r="10" spans="1:12" x14ac:dyDescent="0.2">
      <c r="A10" s="620"/>
      <c r="B10" s="665"/>
      <c r="C10" s="672"/>
      <c r="E10" s="1179"/>
      <c r="F10" s="1179"/>
      <c r="G10" s="1157">
        <v>2</v>
      </c>
      <c r="H10" s="1160" t="s">
        <v>0</v>
      </c>
      <c r="I10" s="1180" t="s">
        <v>431</v>
      </c>
      <c r="J10" s="1158" t="s">
        <v>239</v>
      </c>
      <c r="K10" s="1158" t="s">
        <v>1</v>
      </c>
      <c r="L10" s="1200">
        <v>1</v>
      </c>
    </row>
    <row r="11" spans="1:12" x14ac:dyDescent="0.2">
      <c r="A11" s="620"/>
      <c r="B11" s="1243" t="s">
        <v>560</v>
      </c>
      <c r="C11" s="479"/>
      <c r="E11" s="1181"/>
      <c r="F11" s="1181"/>
      <c r="G11" s="1172">
        <v>3</v>
      </c>
      <c r="H11" s="1181" t="s">
        <v>0</v>
      </c>
      <c r="I11" s="1198" t="s">
        <v>441</v>
      </c>
      <c r="J11" s="1198" t="s">
        <v>6</v>
      </c>
      <c r="K11" s="1198" t="s">
        <v>1</v>
      </c>
      <c r="L11" s="1202">
        <v>0</v>
      </c>
    </row>
    <row r="12" spans="1:12" x14ac:dyDescent="0.2">
      <c r="A12" s="58"/>
      <c r="B12" s="669" t="s">
        <v>561</v>
      </c>
      <c r="C12" s="59"/>
      <c r="E12" s="1179"/>
      <c r="F12" s="1179"/>
      <c r="G12" s="1157">
        <v>4</v>
      </c>
      <c r="H12" s="1160" t="s">
        <v>57</v>
      </c>
      <c r="I12" s="1161" t="s">
        <v>29</v>
      </c>
      <c r="J12" s="1158" t="s">
        <v>239</v>
      </c>
      <c r="K12" s="1158" t="s">
        <v>1</v>
      </c>
      <c r="L12" s="1200">
        <v>5</v>
      </c>
    </row>
    <row r="13" spans="1:12" x14ac:dyDescent="0.2">
      <c r="A13" s="620"/>
      <c r="B13" s="1242" t="s">
        <v>220</v>
      </c>
      <c r="C13" s="479"/>
      <c r="E13" s="1181"/>
      <c r="F13" s="1181"/>
      <c r="G13" s="1182">
        <v>5</v>
      </c>
      <c r="H13" s="1169" t="s">
        <v>57</v>
      </c>
      <c r="I13" s="1171" t="s">
        <v>30</v>
      </c>
      <c r="J13" s="1170" t="s">
        <v>239</v>
      </c>
      <c r="K13" s="1170" t="s">
        <v>1</v>
      </c>
      <c r="L13" s="1199">
        <v>5</v>
      </c>
    </row>
    <row r="14" spans="1:12" x14ac:dyDescent="0.2">
      <c r="A14" s="58"/>
      <c r="B14" s="1240" t="s">
        <v>332</v>
      </c>
      <c r="C14" s="479"/>
      <c r="E14" s="1179"/>
      <c r="F14" s="1179"/>
      <c r="G14" s="1157">
        <v>6</v>
      </c>
      <c r="H14" s="1160" t="s">
        <v>2</v>
      </c>
      <c r="I14" s="1161" t="s">
        <v>442</v>
      </c>
      <c r="J14" s="1158" t="s">
        <v>239</v>
      </c>
      <c r="K14" s="1158" t="s">
        <v>4</v>
      </c>
      <c r="L14" s="1200">
        <v>5</v>
      </c>
    </row>
    <row r="15" spans="1:12" x14ac:dyDescent="0.2">
      <c r="A15" s="58"/>
      <c r="B15" s="1225" t="s">
        <v>368</v>
      </c>
      <c r="C15" s="479"/>
      <c r="E15" s="1181"/>
      <c r="F15" s="1181"/>
      <c r="G15" s="1182">
        <v>7</v>
      </c>
      <c r="H15" s="1168" t="s">
        <v>2</v>
      </c>
      <c r="I15" s="1171" t="s">
        <v>26</v>
      </c>
      <c r="J15" s="1170" t="s">
        <v>239</v>
      </c>
      <c r="K15" s="1170" t="s">
        <v>4</v>
      </c>
      <c r="L15" s="1199">
        <v>5</v>
      </c>
    </row>
    <row r="16" spans="1:12" x14ac:dyDescent="0.2">
      <c r="A16" s="58"/>
      <c r="B16" s="1226" t="s">
        <v>461</v>
      </c>
      <c r="C16" s="483"/>
      <c r="E16" s="1181"/>
      <c r="F16" s="1179"/>
      <c r="G16" s="1157">
        <v>8</v>
      </c>
      <c r="H16" s="1160" t="s">
        <v>76</v>
      </c>
      <c r="I16" s="1161" t="s">
        <v>27</v>
      </c>
      <c r="J16" s="1158" t="s">
        <v>239</v>
      </c>
      <c r="K16" s="1158" t="s">
        <v>4</v>
      </c>
      <c r="L16" s="1200">
        <v>5</v>
      </c>
    </row>
    <row r="17" spans="1:12" x14ac:dyDescent="0.2">
      <c r="A17" s="58"/>
      <c r="B17" s="1247" t="s">
        <v>487</v>
      </c>
      <c r="C17" s="419"/>
      <c r="E17" s="1181"/>
      <c r="F17" s="1181"/>
      <c r="G17" s="1182">
        <v>9</v>
      </c>
      <c r="H17" s="1169" t="s">
        <v>76</v>
      </c>
      <c r="I17" s="1169" t="s">
        <v>13</v>
      </c>
      <c r="J17" s="1170" t="s">
        <v>239</v>
      </c>
      <c r="K17" s="1170" t="s">
        <v>4</v>
      </c>
      <c r="L17" s="1199">
        <v>5</v>
      </c>
    </row>
    <row r="18" spans="1:12" x14ac:dyDescent="0.2">
      <c r="A18" s="58"/>
      <c r="B18" s="60"/>
      <c r="C18" s="59"/>
      <c r="E18" s="1179"/>
      <c r="F18" s="1179"/>
      <c r="G18" s="1157">
        <v>10</v>
      </c>
      <c r="H18" s="1160" t="s">
        <v>76</v>
      </c>
      <c r="I18" s="1161" t="s">
        <v>683</v>
      </c>
      <c r="J18" s="1158" t="s">
        <v>239</v>
      </c>
      <c r="K18" s="1158" t="s">
        <v>4</v>
      </c>
      <c r="L18" s="1200" t="s">
        <v>69</v>
      </c>
    </row>
    <row r="19" spans="1:12" x14ac:dyDescent="0.2">
      <c r="A19" s="620"/>
      <c r="B19" s="1243" t="s">
        <v>564</v>
      </c>
      <c r="C19" s="479"/>
      <c r="E19" s="1181"/>
      <c r="F19" s="1181"/>
      <c r="G19" s="1182">
        <v>11</v>
      </c>
      <c r="H19" s="1169" t="s">
        <v>76</v>
      </c>
      <c r="I19" s="1171" t="s">
        <v>684</v>
      </c>
      <c r="J19" s="1170" t="s">
        <v>239</v>
      </c>
      <c r="K19" s="1170" t="s">
        <v>4</v>
      </c>
      <c r="L19" s="1199" t="s">
        <v>69</v>
      </c>
    </row>
    <row r="20" spans="1:12" x14ac:dyDescent="0.2">
      <c r="A20" s="58"/>
      <c r="B20" s="669" t="s">
        <v>565</v>
      </c>
      <c r="C20" s="59"/>
      <c r="E20" s="1179"/>
      <c r="F20" s="1179"/>
      <c r="G20" s="1157">
        <v>12</v>
      </c>
      <c r="H20" s="1160" t="s">
        <v>76</v>
      </c>
      <c r="I20" s="1161" t="s">
        <v>685</v>
      </c>
      <c r="J20" s="1158" t="s">
        <v>239</v>
      </c>
      <c r="K20" s="1158" t="s">
        <v>4</v>
      </c>
      <c r="L20" s="1200" t="s">
        <v>69</v>
      </c>
    </row>
    <row r="21" spans="1:12" x14ac:dyDescent="0.2">
      <c r="A21" s="620"/>
      <c r="B21" s="1217" t="s">
        <v>328</v>
      </c>
      <c r="C21" s="479"/>
      <c r="E21" s="1181"/>
      <c r="F21" s="1181"/>
      <c r="G21" s="1182">
        <v>13</v>
      </c>
      <c r="H21" s="1168" t="s">
        <v>76</v>
      </c>
      <c r="I21" s="1171" t="s">
        <v>686</v>
      </c>
      <c r="J21" s="1170" t="s">
        <v>239</v>
      </c>
      <c r="K21" s="1170" t="s">
        <v>4</v>
      </c>
      <c r="L21" s="1199" t="s">
        <v>69</v>
      </c>
    </row>
    <row r="22" spans="1:12" x14ac:dyDescent="0.25">
      <c r="A22" s="58"/>
      <c r="B22" s="1219" t="s">
        <v>367</v>
      </c>
      <c r="C22" s="479"/>
      <c r="E22" s="1179"/>
      <c r="F22" s="1179"/>
      <c r="G22" s="1157">
        <v>14</v>
      </c>
      <c r="H22" s="1160" t="s">
        <v>76</v>
      </c>
      <c r="I22" s="1161" t="s">
        <v>687</v>
      </c>
      <c r="J22" s="1158" t="s">
        <v>239</v>
      </c>
      <c r="K22" s="1158" t="s">
        <v>1</v>
      </c>
      <c r="L22" s="1200" t="s">
        <v>69</v>
      </c>
    </row>
    <row r="23" spans="1:12" x14ac:dyDescent="0.25">
      <c r="A23" s="58"/>
      <c r="B23" s="1245" t="s">
        <v>386</v>
      </c>
      <c r="C23" s="479"/>
      <c r="E23" s="1181"/>
      <c r="F23" s="1181"/>
      <c r="G23" s="1182">
        <v>15</v>
      </c>
      <c r="H23" s="1169" t="s">
        <v>76</v>
      </c>
      <c r="I23" s="1169" t="s">
        <v>8</v>
      </c>
      <c r="J23" s="1170" t="s">
        <v>239</v>
      </c>
      <c r="K23" s="1170" t="s">
        <v>1</v>
      </c>
      <c r="L23" s="1199" t="s">
        <v>69</v>
      </c>
    </row>
    <row r="24" spans="1:12" x14ac:dyDescent="0.25">
      <c r="A24" s="58"/>
      <c r="B24" s="1221" t="s">
        <v>385</v>
      </c>
      <c r="C24" s="479"/>
      <c r="E24" s="1179"/>
      <c r="F24" s="1179"/>
      <c r="G24" s="1157">
        <v>16</v>
      </c>
      <c r="H24" s="1160" t="s">
        <v>76</v>
      </c>
      <c r="I24" s="1161" t="s">
        <v>688</v>
      </c>
      <c r="J24" s="1158" t="s">
        <v>239</v>
      </c>
      <c r="K24" s="1158" t="s">
        <v>4</v>
      </c>
      <c r="L24" s="1200"/>
    </row>
    <row r="25" spans="1:12" x14ac:dyDescent="0.25">
      <c r="A25" s="58"/>
      <c r="B25" s="1222" t="s">
        <v>463</v>
      </c>
      <c r="C25" s="479"/>
      <c r="E25" s="1181"/>
      <c r="F25" s="1181"/>
      <c r="G25" s="1182">
        <v>17</v>
      </c>
      <c r="H25" s="1169"/>
      <c r="I25" s="1169"/>
      <c r="J25" s="1170"/>
      <c r="K25" s="1170"/>
      <c r="L25" s="1199"/>
    </row>
    <row r="26" spans="1:12" x14ac:dyDescent="0.25">
      <c r="A26" s="58"/>
      <c r="B26" s="1223" t="s">
        <v>464</v>
      </c>
      <c r="C26" s="479"/>
      <c r="E26" s="1179"/>
      <c r="F26" s="1179"/>
      <c r="G26" s="1157">
        <v>18</v>
      </c>
      <c r="H26" s="1160" t="s">
        <v>412</v>
      </c>
      <c r="I26" s="1160" t="s">
        <v>9</v>
      </c>
      <c r="J26" s="1158" t="s">
        <v>404</v>
      </c>
      <c r="K26" s="1158" t="s">
        <v>4</v>
      </c>
      <c r="L26" s="1200" t="s">
        <v>69</v>
      </c>
    </row>
    <row r="27" spans="1:12" x14ac:dyDescent="0.2">
      <c r="A27" s="58"/>
      <c r="B27" s="1233" t="s">
        <v>42</v>
      </c>
      <c r="C27" s="479"/>
      <c r="E27" s="1188"/>
      <c r="F27" s="1188"/>
      <c r="G27" s="1146">
        <v>19</v>
      </c>
      <c r="H27" s="1146" t="s">
        <v>76</v>
      </c>
      <c r="I27" s="1171" t="s">
        <v>242</v>
      </c>
      <c r="J27" s="1159" t="s">
        <v>404</v>
      </c>
      <c r="K27" s="1159" t="s">
        <v>4</v>
      </c>
      <c r="L27" s="1201">
        <v>1</v>
      </c>
    </row>
    <row r="28" spans="1:12" ht="18" x14ac:dyDescent="0.2">
      <c r="A28" s="58"/>
      <c r="B28" s="1207" t="s">
        <v>36</v>
      </c>
      <c r="C28" s="479"/>
      <c r="E28" s="1189"/>
      <c r="F28" s="1189"/>
      <c r="G28" s="1145"/>
      <c r="H28" s="1145"/>
      <c r="I28" s="1160"/>
      <c r="J28" s="1158"/>
      <c r="K28" s="1158"/>
      <c r="L28" s="1200"/>
    </row>
    <row r="29" spans="1:12" x14ac:dyDescent="0.2">
      <c r="A29" s="58"/>
      <c r="B29" s="60"/>
      <c r="C29" s="59"/>
      <c r="E29" s="1188"/>
      <c r="F29" s="1188"/>
      <c r="G29" s="1146"/>
      <c r="H29" s="1146"/>
      <c r="I29" s="1171"/>
      <c r="J29" s="1186"/>
      <c r="K29" s="1186"/>
      <c r="L29" s="1186"/>
    </row>
    <row r="30" spans="1:12" x14ac:dyDescent="0.2">
      <c r="A30" s="58"/>
      <c r="B30" s="60"/>
      <c r="C30" s="59"/>
      <c r="E30" s="1189"/>
      <c r="F30" s="1189"/>
      <c r="G30" s="1145"/>
      <c r="H30" s="1145"/>
      <c r="I30" s="1190"/>
      <c r="J30" s="1183"/>
      <c r="K30" s="1183"/>
      <c r="L30" s="1183"/>
    </row>
    <row r="31" spans="1:12" x14ac:dyDescent="0.2">
      <c r="A31" s="58"/>
      <c r="B31" s="60"/>
      <c r="C31" s="59"/>
      <c r="E31" s="1164"/>
      <c r="F31" s="1165"/>
      <c r="G31" s="1166" t="s">
        <v>7</v>
      </c>
      <c r="H31" s="1166"/>
      <c r="I31" s="1156" t="s">
        <v>417</v>
      </c>
      <c r="J31" s="1186"/>
      <c r="K31" s="1186"/>
      <c r="L31" s="1186"/>
    </row>
    <row r="32" spans="1:12" x14ac:dyDescent="0.2">
      <c r="A32" s="58"/>
      <c r="B32" s="60"/>
      <c r="C32" s="59"/>
      <c r="E32" s="1191"/>
      <c r="F32" s="1192"/>
      <c r="G32" s="1148"/>
      <c r="H32" s="1148"/>
      <c r="I32" s="1148" t="s">
        <v>418</v>
      </c>
      <c r="J32" s="1183"/>
      <c r="K32" s="1183"/>
      <c r="L32" s="1183"/>
    </row>
    <row r="33" spans="1:12" x14ac:dyDescent="0.2">
      <c r="A33" s="620"/>
      <c r="B33" s="1243" t="s">
        <v>562</v>
      </c>
      <c r="C33" s="479"/>
      <c r="E33" s="1164"/>
      <c r="F33" s="1167"/>
      <c r="G33" s="1155"/>
      <c r="H33" s="1155"/>
      <c r="I33" s="1156"/>
      <c r="J33" s="1186"/>
      <c r="K33" s="1186"/>
      <c r="L33" s="1186"/>
    </row>
    <row r="34" spans="1:12" x14ac:dyDescent="0.2">
      <c r="A34" s="58"/>
      <c r="B34" s="669" t="s">
        <v>563</v>
      </c>
      <c r="C34" s="59"/>
      <c r="E34" s="1152"/>
      <c r="F34" s="1152"/>
      <c r="G34" s="1153"/>
      <c r="H34" s="1153"/>
      <c r="I34" s="1148" t="s">
        <v>394</v>
      </c>
      <c r="J34" s="1183"/>
      <c r="K34" s="1183"/>
      <c r="L34" s="1183"/>
    </row>
    <row r="35" spans="1:12" ht="18" x14ac:dyDescent="0.2">
      <c r="A35" s="58"/>
      <c r="B35" s="1239" t="s">
        <v>726</v>
      </c>
      <c r="C35" s="479"/>
      <c r="E35" s="1154"/>
      <c r="F35" s="1154"/>
      <c r="G35" s="1155"/>
      <c r="H35" s="1155"/>
      <c r="I35" s="1156" t="s">
        <v>395</v>
      </c>
      <c r="J35" s="1186"/>
      <c r="K35" s="1186"/>
      <c r="L35" s="1186"/>
    </row>
    <row r="36" spans="1:12" ht="20.25" x14ac:dyDescent="0.2">
      <c r="A36" s="58"/>
      <c r="B36" s="1203" t="s">
        <v>556</v>
      </c>
      <c r="C36" s="479"/>
      <c r="E36" s="1183"/>
      <c r="F36" s="1183"/>
      <c r="G36" s="1184"/>
      <c r="H36" s="1183"/>
      <c r="I36" s="1183"/>
      <c r="J36" s="1183"/>
      <c r="K36" s="1183"/>
      <c r="L36" s="1183"/>
    </row>
    <row r="37" spans="1:12" x14ac:dyDescent="0.2">
      <c r="A37" s="58"/>
      <c r="B37" s="60"/>
      <c r="C37" s="59"/>
      <c r="E37" s="1193"/>
      <c r="F37" s="1193"/>
      <c r="G37" s="1194"/>
      <c r="H37" s="1195"/>
      <c r="I37" s="1196"/>
      <c r="J37" s="1195"/>
      <c r="K37" s="1195"/>
      <c r="L37" s="1197"/>
    </row>
    <row r="38" spans="1:12" ht="13.5" thickBot="1" x14ac:dyDescent="0.25">
      <c r="A38" s="58"/>
      <c r="B38" s="60"/>
      <c r="C38" s="59"/>
      <c r="E38" s="1745"/>
      <c r="F38" s="1745"/>
      <c r="G38" s="1745"/>
      <c r="H38" s="1745"/>
      <c r="I38" s="1745"/>
      <c r="J38" s="1745"/>
      <c r="K38" s="1745"/>
      <c r="L38" s="1745"/>
    </row>
    <row r="39" spans="1:12" ht="18" x14ac:dyDescent="0.2">
      <c r="A39" s="58"/>
      <c r="B39" s="1235" t="s">
        <v>391</v>
      </c>
      <c r="C39" s="484"/>
      <c r="E39" s="389"/>
      <c r="F39" s="389"/>
      <c r="G39" s="390"/>
      <c r="H39" s="389"/>
      <c r="I39" s="389"/>
      <c r="J39" s="389"/>
      <c r="K39" s="389"/>
      <c r="L39" s="389"/>
    </row>
    <row r="40" spans="1:12" ht="18" x14ac:dyDescent="0.2">
      <c r="A40" s="58"/>
      <c r="B40" s="1236" t="s">
        <v>340</v>
      </c>
      <c r="C40" s="484"/>
      <c r="E40" s="389"/>
      <c r="F40" s="389"/>
      <c r="G40" s="390"/>
      <c r="H40" s="389"/>
      <c r="I40" s="389"/>
      <c r="J40" s="389"/>
      <c r="K40" s="389"/>
      <c r="L40" s="389"/>
    </row>
    <row r="41" spans="1:12" ht="14.25" x14ac:dyDescent="0.2">
      <c r="A41" s="58"/>
      <c r="B41" s="1227" t="s">
        <v>318</v>
      </c>
      <c r="C41" s="484"/>
      <c r="E41" s="1144"/>
      <c r="F41" s="1144"/>
      <c r="G41" s="1144"/>
      <c r="H41" s="1144"/>
      <c r="I41" s="1144"/>
      <c r="J41" s="1144"/>
      <c r="K41" s="1144"/>
      <c r="L41" s="1144"/>
    </row>
    <row r="42" spans="1:12" ht="14.25" x14ac:dyDescent="0.2">
      <c r="A42" s="58"/>
      <c r="B42" s="1228" t="s">
        <v>168</v>
      </c>
      <c r="C42" s="484"/>
      <c r="E42" s="1144"/>
      <c r="F42" s="1144"/>
      <c r="G42" s="1144"/>
      <c r="H42" s="1144"/>
      <c r="I42" s="1144"/>
      <c r="J42" s="1144"/>
      <c r="K42" s="1144"/>
      <c r="L42" s="1144"/>
    </row>
    <row r="43" spans="1:12" ht="14.25" x14ac:dyDescent="0.2">
      <c r="A43" s="58"/>
      <c r="B43" s="1229" t="s">
        <v>169</v>
      </c>
      <c r="C43" s="484"/>
      <c r="E43" s="1144"/>
      <c r="F43" s="1144"/>
      <c r="G43" s="1144"/>
      <c r="H43" s="1144"/>
      <c r="I43" s="1144"/>
      <c r="J43" s="1144"/>
      <c r="K43" s="1144"/>
      <c r="L43" s="1144"/>
    </row>
    <row r="44" spans="1:12" ht="14.25" x14ac:dyDescent="0.2">
      <c r="A44" s="58"/>
      <c r="B44" s="1230" t="s">
        <v>166</v>
      </c>
      <c r="C44" s="484"/>
      <c r="E44" s="1144"/>
      <c r="F44" s="1144"/>
      <c r="G44" s="1144"/>
      <c r="H44" s="1144"/>
      <c r="I44" s="1144"/>
      <c r="J44" s="1144"/>
      <c r="K44" s="1144"/>
      <c r="L44" s="1144"/>
    </row>
    <row r="45" spans="1:12" ht="14.25" x14ac:dyDescent="0.2">
      <c r="A45" s="58"/>
      <c r="B45" s="1231" t="s">
        <v>336</v>
      </c>
      <c r="C45" s="484"/>
      <c r="E45" s="1144"/>
      <c r="F45" s="1144"/>
      <c r="G45" s="1144"/>
      <c r="H45" s="1144"/>
      <c r="I45" s="1144"/>
      <c r="J45" s="1144"/>
      <c r="K45" s="1144"/>
      <c r="L45" s="1144"/>
    </row>
    <row r="46" spans="1:12" ht="14.25" x14ac:dyDescent="0.2">
      <c r="A46" s="58"/>
      <c r="B46" s="1231" t="s">
        <v>337</v>
      </c>
      <c r="C46" s="484"/>
      <c r="E46" s="1144"/>
      <c r="F46" s="1144"/>
      <c r="G46" s="1144"/>
      <c r="H46" s="1144"/>
      <c r="I46" s="1144"/>
      <c r="J46" s="1144"/>
      <c r="K46" s="1144"/>
      <c r="L46" s="1144"/>
    </row>
    <row r="47" spans="1:12" ht="14.25" x14ac:dyDescent="0.2">
      <c r="A47" s="58"/>
      <c r="B47" s="1231" t="s">
        <v>198</v>
      </c>
      <c r="C47" s="484"/>
      <c r="E47" s="1144"/>
      <c r="F47" s="1144"/>
      <c r="G47" s="1144"/>
      <c r="H47" s="1144"/>
      <c r="I47" s="1144"/>
      <c r="J47" s="1144"/>
      <c r="K47" s="1144"/>
      <c r="L47" s="1144"/>
    </row>
    <row r="48" spans="1:12" ht="14.25" x14ac:dyDescent="0.2">
      <c r="A48" s="58"/>
      <c r="B48" s="1231" t="s">
        <v>342</v>
      </c>
      <c r="C48" s="484"/>
      <c r="E48" s="1144"/>
      <c r="F48" s="1144"/>
      <c r="G48" s="1144"/>
      <c r="H48" s="1144"/>
      <c r="I48" s="1144"/>
      <c r="J48" s="1144"/>
      <c r="K48" s="1144"/>
      <c r="L48" s="1144"/>
    </row>
    <row r="49" spans="1:12" ht="14.25" x14ac:dyDescent="0.2">
      <c r="A49" s="58"/>
      <c r="B49" s="1231" t="s">
        <v>338</v>
      </c>
      <c r="C49" s="484"/>
      <c r="E49" s="658"/>
      <c r="F49" s="658"/>
      <c r="G49" s="658"/>
      <c r="H49" s="658"/>
      <c r="I49" s="658"/>
      <c r="J49" s="658"/>
      <c r="K49" s="658"/>
      <c r="L49" s="658"/>
    </row>
    <row r="50" spans="1:12" ht="14.25" x14ac:dyDescent="0.2">
      <c r="A50" s="58"/>
      <c r="B50" s="1231" t="s">
        <v>197</v>
      </c>
      <c r="C50" s="484"/>
      <c r="E50"/>
      <c r="F50"/>
      <c r="G50"/>
      <c r="H50"/>
      <c r="I50"/>
      <c r="J50"/>
      <c r="K50"/>
      <c r="L50"/>
    </row>
    <row r="51" spans="1:12" ht="14.25" x14ac:dyDescent="0.2">
      <c r="A51" s="58"/>
      <c r="B51" s="1231" t="s">
        <v>339</v>
      </c>
      <c r="C51" s="484"/>
      <c r="E51"/>
      <c r="F51"/>
      <c r="G51"/>
      <c r="H51"/>
      <c r="I51"/>
      <c r="J51"/>
      <c r="K51"/>
      <c r="L51"/>
    </row>
    <row r="52" spans="1:12" ht="14.25" x14ac:dyDescent="0.2">
      <c r="A52" s="58"/>
      <c r="B52" s="1244" t="s">
        <v>170</v>
      </c>
      <c r="C52" s="484"/>
      <c r="E52"/>
      <c r="F52"/>
      <c r="G52"/>
      <c r="H52"/>
      <c r="I52"/>
      <c r="J52"/>
      <c r="K52"/>
      <c r="L52"/>
    </row>
    <row r="53" spans="1:12" ht="12.75" x14ac:dyDescent="0.2">
      <c r="A53" s="58"/>
      <c r="B53" s="60"/>
      <c r="C53" s="59"/>
      <c r="E53"/>
      <c r="F53"/>
      <c r="G53"/>
      <c r="H53"/>
      <c r="I53"/>
      <c r="J53"/>
      <c r="K53"/>
      <c r="L53"/>
    </row>
    <row r="54" spans="1:12" ht="16.5" thickBot="1" x14ac:dyDescent="0.25">
      <c r="A54" s="621"/>
      <c r="B54" s="622" t="s">
        <v>559</v>
      </c>
      <c r="C54" s="623"/>
      <c r="E54"/>
      <c r="F54"/>
      <c r="G54"/>
      <c r="H54"/>
      <c r="I54"/>
      <c r="J54"/>
      <c r="K54"/>
      <c r="L54"/>
    </row>
    <row r="55" spans="1:12" ht="12.75" x14ac:dyDescent="0.2">
      <c r="E55"/>
      <c r="F55"/>
      <c r="G55"/>
      <c r="H55"/>
      <c r="I55"/>
      <c r="J55"/>
      <c r="K55"/>
      <c r="L55"/>
    </row>
    <row r="56" spans="1:12" ht="12.75" x14ac:dyDescent="0.2">
      <c r="E56"/>
      <c r="F56"/>
      <c r="G56"/>
      <c r="H56"/>
      <c r="I56"/>
      <c r="J56"/>
      <c r="K56"/>
      <c r="L56"/>
    </row>
    <row r="57" spans="1:12" ht="12.75" x14ac:dyDescent="0.2">
      <c r="E57"/>
      <c r="F57"/>
      <c r="G57"/>
      <c r="H57"/>
      <c r="I57"/>
      <c r="J57"/>
      <c r="K57"/>
      <c r="L57"/>
    </row>
    <row r="58" spans="1:12" ht="12.75" x14ac:dyDescent="0.2">
      <c r="E58"/>
      <c r="F58"/>
      <c r="G58"/>
      <c r="H58"/>
      <c r="I58"/>
      <c r="J58"/>
      <c r="K58"/>
      <c r="L58"/>
    </row>
    <row r="59" spans="1:12" ht="12.75" x14ac:dyDescent="0.2">
      <c r="E59"/>
      <c r="F59"/>
      <c r="G59"/>
      <c r="H59"/>
      <c r="I59"/>
      <c r="J59"/>
      <c r="K59"/>
      <c r="L59"/>
    </row>
    <row r="60" spans="1:12" ht="12.75" x14ac:dyDescent="0.2">
      <c r="E60"/>
      <c r="F60"/>
      <c r="G60"/>
      <c r="H60"/>
      <c r="I60"/>
      <c r="J60"/>
      <c r="K60"/>
      <c r="L60"/>
    </row>
    <row r="61" spans="1:12" ht="12.75" x14ac:dyDescent="0.2">
      <c r="E61"/>
      <c r="F61"/>
      <c r="G61"/>
      <c r="H61"/>
      <c r="I61"/>
      <c r="J61"/>
      <c r="K61"/>
      <c r="L61"/>
    </row>
    <row r="62" spans="1:12" ht="12.75" x14ac:dyDescent="0.2">
      <c r="E62"/>
      <c r="F62"/>
      <c r="G62"/>
      <c r="H62"/>
      <c r="I62"/>
      <c r="J62"/>
      <c r="K62"/>
      <c r="L62"/>
    </row>
    <row r="63" spans="1:12" ht="12.75" x14ac:dyDescent="0.2">
      <c r="E63"/>
      <c r="F63"/>
      <c r="G63"/>
      <c r="H63"/>
      <c r="I63"/>
      <c r="J63"/>
      <c r="K63"/>
      <c r="L63"/>
    </row>
    <row r="64" spans="1:12" ht="12.75" x14ac:dyDescent="0.2">
      <c r="E64"/>
      <c r="F64"/>
      <c r="G64"/>
      <c r="H64"/>
      <c r="I64"/>
      <c r="J64"/>
      <c r="K64"/>
      <c r="L64"/>
    </row>
    <row r="65" spans="5:12" ht="12.75" x14ac:dyDescent="0.2">
      <c r="E65"/>
      <c r="F65"/>
      <c r="G65"/>
      <c r="H65"/>
      <c r="I65"/>
      <c r="J65"/>
      <c r="K65"/>
      <c r="L65"/>
    </row>
    <row r="66" spans="5:12" ht="12.75" x14ac:dyDescent="0.2">
      <c r="E66"/>
      <c r="F66"/>
      <c r="G66"/>
      <c r="H66"/>
      <c r="I66"/>
      <c r="J66"/>
      <c r="K66"/>
      <c r="L66"/>
    </row>
    <row r="67" spans="5:12" ht="12.75" x14ac:dyDescent="0.2">
      <c r="E67"/>
      <c r="F67"/>
      <c r="G67"/>
      <c r="H67"/>
      <c r="I67"/>
      <c r="J67"/>
      <c r="K67"/>
      <c r="L67"/>
    </row>
    <row r="68" spans="5:12" ht="12.75" x14ac:dyDescent="0.2">
      <c r="E68"/>
      <c r="F68"/>
      <c r="G68"/>
      <c r="H68"/>
      <c r="I68"/>
      <c r="J68"/>
      <c r="K68"/>
      <c r="L68"/>
    </row>
    <row r="69" spans="5:12" ht="12.75" x14ac:dyDescent="0.2">
      <c r="E69"/>
      <c r="F69"/>
      <c r="G69"/>
      <c r="H69"/>
      <c r="I69"/>
      <c r="J69"/>
      <c r="K69"/>
      <c r="L69"/>
    </row>
    <row r="70" spans="5:12" ht="12.75" x14ac:dyDescent="0.2">
      <c r="E70"/>
      <c r="F70"/>
      <c r="G70"/>
      <c r="H70"/>
      <c r="I70"/>
      <c r="J70"/>
      <c r="K70"/>
      <c r="L70"/>
    </row>
    <row r="71" spans="5:12" ht="12.75" x14ac:dyDescent="0.2">
      <c r="E71"/>
      <c r="F71"/>
      <c r="G71"/>
      <c r="H71"/>
      <c r="I71"/>
      <c r="J71"/>
      <c r="K71"/>
      <c r="L71"/>
    </row>
    <row r="72" spans="5:12" ht="12.75" x14ac:dyDescent="0.2">
      <c r="E72"/>
      <c r="F72"/>
      <c r="G72"/>
      <c r="H72"/>
      <c r="I72"/>
      <c r="J72"/>
      <c r="K72"/>
      <c r="L72"/>
    </row>
    <row r="73" spans="5:12" ht="12.75" x14ac:dyDescent="0.2">
      <c r="E73"/>
      <c r="F73"/>
      <c r="G73"/>
      <c r="H73"/>
      <c r="I73"/>
      <c r="J73"/>
      <c r="K73"/>
      <c r="L73"/>
    </row>
    <row r="74" spans="5:12" ht="12.75" x14ac:dyDescent="0.2">
      <c r="E74"/>
      <c r="F74"/>
      <c r="G74"/>
      <c r="H74"/>
      <c r="I74"/>
      <c r="J74"/>
      <c r="K74"/>
      <c r="L74"/>
    </row>
    <row r="75" spans="5:12" ht="12.75" x14ac:dyDescent="0.2">
      <c r="E75"/>
      <c r="F75"/>
      <c r="G75"/>
      <c r="H75"/>
      <c r="I75"/>
      <c r="J75"/>
      <c r="K75"/>
      <c r="L75"/>
    </row>
    <row r="76" spans="5:12" ht="12.75" x14ac:dyDescent="0.2">
      <c r="E76"/>
      <c r="F76"/>
      <c r="G76"/>
      <c r="H76"/>
      <c r="I76"/>
      <c r="J76"/>
      <c r="K76"/>
      <c r="L76"/>
    </row>
    <row r="77" spans="5:12" ht="12.75" x14ac:dyDescent="0.2">
      <c r="E77"/>
      <c r="F77"/>
      <c r="G77"/>
      <c r="H77"/>
      <c r="I77"/>
      <c r="J77"/>
      <c r="K77"/>
      <c r="L77"/>
    </row>
    <row r="78" spans="5:12" ht="12.75" x14ac:dyDescent="0.2">
      <c r="E78"/>
      <c r="F78"/>
      <c r="G78"/>
      <c r="H78"/>
      <c r="I78"/>
      <c r="J78"/>
      <c r="K78"/>
      <c r="L78"/>
    </row>
    <row r="79" spans="5:12" ht="12.75" x14ac:dyDescent="0.2">
      <c r="E79"/>
      <c r="F79"/>
      <c r="G79"/>
      <c r="H79"/>
      <c r="I79"/>
      <c r="J79"/>
      <c r="K79"/>
      <c r="L79"/>
    </row>
    <row r="80" spans="5:12" ht="12.75" x14ac:dyDescent="0.2">
      <c r="E80"/>
      <c r="F80"/>
      <c r="G80"/>
      <c r="H80"/>
      <c r="I80"/>
      <c r="J80"/>
      <c r="K80"/>
      <c r="L80"/>
    </row>
    <row r="81" spans="5:12" ht="12.75" x14ac:dyDescent="0.2">
      <c r="E81"/>
      <c r="F81"/>
      <c r="G81"/>
      <c r="H81"/>
      <c r="I81"/>
      <c r="J81"/>
      <c r="K81"/>
      <c r="L81"/>
    </row>
    <row r="82" spans="5:12" ht="12.75" x14ac:dyDescent="0.2">
      <c r="E82"/>
      <c r="F82"/>
      <c r="G82"/>
      <c r="H82"/>
      <c r="I82"/>
      <c r="J82"/>
      <c r="K82"/>
      <c r="L82"/>
    </row>
    <row r="83" spans="5:12" ht="12.75" x14ac:dyDescent="0.2">
      <c r="E83"/>
      <c r="F83"/>
      <c r="G83"/>
      <c r="H83"/>
      <c r="I83"/>
      <c r="J83"/>
      <c r="K83"/>
      <c r="L83"/>
    </row>
    <row r="84" spans="5:12" ht="18" x14ac:dyDescent="0.2">
      <c r="G84" s="412"/>
    </row>
    <row r="85" spans="5:12" ht="18" x14ac:dyDescent="0.2">
      <c r="G85" s="412"/>
    </row>
    <row r="86" spans="5:12" ht="18" x14ac:dyDescent="0.2">
      <c r="G86" s="412"/>
    </row>
    <row r="87" spans="5:12" ht="18" x14ac:dyDescent="0.2">
      <c r="G87" s="412"/>
    </row>
    <row r="88" spans="5:12" ht="18" x14ac:dyDescent="0.2">
      <c r="G88" s="412"/>
    </row>
    <row r="89" spans="5:12" ht="18" x14ac:dyDescent="0.2">
      <c r="G89" s="412"/>
    </row>
    <row r="90" spans="5:12" ht="18" x14ac:dyDescent="0.2">
      <c r="G90" s="412"/>
    </row>
  </sheetData>
  <mergeCells count="6">
    <mergeCell ref="E38:L38"/>
    <mergeCell ref="E6:L7"/>
    <mergeCell ref="B4:B6"/>
    <mergeCell ref="F2:L2"/>
    <mergeCell ref="F3:L3"/>
    <mergeCell ref="F4:L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25" right="0.25" top="0.25" bottom="1" header="0.5" footer="0.5"/>
  <pageSetup scale="70" orientation="portrait" r:id="rId12"/>
  <headerFooter alignWithMargins="0">
    <oddFooter>&amp;L&amp;A&amp;C&amp;P  of &amp;N&amp;R&amp;D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O54"/>
  <sheetViews>
    <sheetView zoomScale="66" workbookViewId="0">
      <selection sqref="A1:C1048576"/>
    </sheetView>
  </sheetViews>
  <sheetFormatPr defaultRowHeight="12.75" x14ac:dyDescent="0.2"/>
  <cols>
    <col min="1" max="1" width="1.42578125" style="658" customWidth="1"/>
    <col min="2" max="2" width="13.5703125" style="658" customWidth="1"/>
    <col min="3" max="3" width="1.42578125" style="658"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s>
  <sheetData>
    <row r="1" spans="1:13" ht="15.75" x14ac:dyDescent="0.2">
      <c r="A1" s="1248"/>
      <c r="B1" s="671" t="s">
        <v>559</v>
      </c>
      <c r="C1" s="1249"/>
      <c r="E1" s="1142"/>
      <c r="F1" s="1142"/>
      <c r="G1" s="1142"/>
      <c r="H1" s="1142"/>
      <c r="I1" s="1142"/>
      <c r="J1" s="1142"/>
      <c r="K1" s="1142"/>
      <c r="L1" s="1142"/>
      <c r="M1" s="1141"/>
    </row>
    <row r="2" spans="1:13" ht="18.75" thickBot="1" x14ac:dyDescent="0.25">
      <c r="A2" s="620"/>
      <c r="B2" s="1232"/>
      <c r="C2" s="59"/>
      <c r="E2" s="1140"/>
      <c r="F2" s="1750" t="s">
        <v>129</v>
      </c>
      <c r="G2" s="1750"/>
      <c r="H2" s="1750"/>
      <c r="I2" s="1750"/>
      <c r="J2" s="1750"/>
      <c r="K2" s="1750"/>
      <c r="L2" s="1750"/>
      <c r="M2" s="1750"/>
    </row>
    <row r="3" spans="1:13" ht="18.75" thickBot="1" x14ac:dyDescent="0.25">
      <c r="A3" s="620"/>
      <c r="B3" s="306" t="s">
        <v>106</v>
      </c>
      <c r="C3" s="59"/>
      <c r="E3" s="321"/>
      <c r="F3" s="1739"/>
      <c r="G3" s="1739"/>
      <c r="H3" s="1739"/>
      <c r="I3" s="1739"/>
      <c r="J3" s="1739"/>
      <c r="K3" s="1739"/>
      <c r="L3" s="1739"/>
      <c r="M3" s="1739"/>
    </row>
    <row r="4" spans="1:13" ht="15.75" customHeight="1" x14ac:dyDescent="0.2">
      <c r="A4" s="620"/>
      <c r="B4" s="1423" t="str">
        <f>Title!$B$4</f>
        <v>R3</v>
      </c>
      <c r="C4" s="59"/>
      <c r="E4" s="322"/>
      <c r="F4" s="1740" t="s">
        <v>126</v>
      </c>
      <c r="G4" s="1740"/>
      <c r="H4" s="1740"/>
      <c r="I4" s="1740"/>
      <c r="J4" s="1740"/>
      <c r="K4" s="1740"/>
      <c r="L4" s="1740"/>
      <c r="M4" s="1740"/>
    </row>
    <row r="5" spans="1:13" ht="15.75" x14ac:dyDescent="0.2">
      <c r="A5" s="620"/>
      <c r="B5" s="1424"/>
      <c r="C5" s="59"/>
      <c r="E5" s="1009"/>
      <c r="F5" s="1174"/>
      <c r="G5" s="427" t="s">
        <v>88</v>
      </c>
      <c r="H5" s="1065"/>
      <c r="I5" s="1066"/>
      <c r="J5" s="1066"/>
      <c r="K5" s="1066"/>
      <c r="L5" s="1066"/>
      <c r="M5" s="688"/>
    </row>
    <row r="6" spans="1:13" ht="16.5" thickBot="1" x14ac:dyDescent="0.25">
      <c r="A6" s="620"/>
      <c r="B6" s="1425"/>
      <c r="C6" s="59"/>
      <c r="E6" s="1009"/>
      <c r="F6" s="1174"/>
      <c r="G6" s="427" t="s">
        <v>100</v>
      </c>
      <c r="H6" s="1066"/>
      <c r="I6" s="1066"/>
      <c r="J6" s="1066"/>
      <c r="K6" s="1066"/>
      <c r="L6" s="1066"/>
      <c r="M6" s="688"/>
    </row>
    <row r="7" spans="1:13" ht="13.5" thickBot="1" x14ac:dyDescent="0.25">
      <c r="A7" s="620"/>
      <c r="B7" s="60"/>
      <c r="C7" s="534"/>
      <c r="E7" s="1751" t="s">
        <v>690</v>
      </c>
      <c r="F7" s="1751"/>
      <c r="G7" s="1751"/>
      <c r="H7" s="1751"/>
      <c r="I7" s="1751"/>
      <c r="J7" s="1751"/>
      <c r="K7" s="1751"/>
      <c r="L7" s="1751"/>
      <c r="M7" s="1751"/>
    </row>
    <row r="8" spans="1:13" ht="12.75" customHeight="1" x14ac:dyDescent="0.2">
      <c r="A8" s="620"/>
      <c r="B8" s="1216" t="s">
        <v>167</v>
      </c>
      <c r="C8" s="479"/>
      <c r="E8" s="1751"/>
      <c r="F8" s="1751"/>
      <c r="G8" s="1751"/>
      <c r="H8" s="1751"/>
      <c r="I8" s="1751"/>
      <c r="J8" s="1751"/>
      <c r="K8" s="1751"/>
      <c r="L8" s="1751"/>
      <c r="M8" s="1751"/>
    </row>
    <row r="9" spans="1:13" ht="12.75" customHeight="1" x14ac:dyDescent="0.2">
      <c r="A9" s="620"/>
      <c r="B9" s="1241" t="s">
        <v>194</v>
      </c>
      <c r="C9" s="479"/>
      <c r="E9" s="1188"/>
      <c r="F9" s="1188"/>
      <c r="G9" s="700">
        <v>6</v>
      </c>
      <c r="H9" s="699" t="s">
        <v>0</v>
      </c>
      <c r="I9" s="700" t="s">
        <v>89</v>
      </c>
      <c r="J9" s="700" t="s">
        <v>239</v>
      </c>
      <c r="K9" s="700" t="s">
        <v>1</v>
      </c>
      <c r="L9" s="701">
        <v>1</v>
      </c>
      <c r="M9" s="702">
        <v>0.4375</v>
      </c>
    </row>
    <row r="10" spans="1:13" ht="15.75" x14ac:dyDescent="0.2">
      <c r="A10" s="620"/>
      <c r="B10" s="665"/>
      <c r="C10" s="672"/>
      <c r="E10" s="1189"/>
      <c r="F10" s="1189"/>
      <c r="G10" s="716">
        <f>G9+1</f>
        <v>7</v>
      </c>
      <c r="H10" s="705" t="s">
        <v>0</v>
      </c>
      <c r="I10" s="705" t="s">
        <v>397</v>
      </c>
      <c r="J10" s="706" t="s">
        <v>239</v>
      </c>
      <c r="K10" s="706" t="s">
        <v>1</v>
      </c>
      <c r="L10" s="707">
        <v>1</v>
      </c>
      <c r="M10" s="1139">
        <f t="shared" ref="M10:M17" si="0">M9+TIME(0,L9,0)</f>
        <v>0.43819444444444444</v>
      </c>
    </row>
    <row r="11" spans="1:13" ht="15.75" x14ac:dyDescent="0.2">
      <c r="A11" s="620"/>
      <c r="B11" s="1243" t="s">
        <v>560</v>
      </c>
      <c r="C11" s="479"/>
      <c r="E11" s="1085"/>
      <c r="F11" s="1085"/>
      <c r="G11" s="428">
        <v>3</v>
      </c>
      <c r="H11" s="711" t="s">
        <v>2</v>
      </c>
      <c r="I11" s="712" t="s">
        <v>127</v>
      </c>
      <c r="J11" s="713" t="s">
        <v>239</v>
      </c>
      <c r="K11" s="700" t="s">
        <v>4</v>
      </c>
      <c r="L11" s="714">
        <v>3</v>
      </c>
      <c r="M11" s="715">
        <f t="shared" si="0"/>
        <v>0.43888888888888888</v>
      </c>
    </row>
    <row r="12" spans="1:13" ht="15.75" x14ac:dyDescent="0.2">
      <c r="A12" s="58"/>
      <c r="B12" s="669" t="s">
        <v>561</v>
      </c>
      <c r="C12" s="59"/>
      <c r="E12" s="1189"/>
      <c r="F12" s="1189"/>
      <c r="G12" s="716">
        <v>4</v>
      </c>
      <c r="H12" s="705" t="s">
        <v>0</v>
      </c>
      <c r="I12" s="717" t="s">
        <v>399</v>
      </c>
      <c r="J12" s="706" t="s">
        <v>239</v>
      </c>
      <c r="K12" s="706" t="s">
        <v>1</v>
      </c>
      <c r="L12" s="707">
        <v>3</v>
      </c>
      <c r="M12" s="708">
        <f t="shared" si="0"/>
        <v>0.44097222222222221</v>
      </c>
    </row>
    <row r="13" spans="1:13" ht="15.75" x14ac:dyDescent="0.2">
      <c r="A13" s="620"/>
      <c r="B13" s="1242" t="s">
        <v>220</v>
      </c>
      <c r="C13" s="479"/>
      <c r="E13" s="1085"/>
      <c r="F13" s="1085"/>
      <c r="G13" s="428">
        <v>4.0999999999999996</v>
      </c>
      <c r="H13" s="711" t="s">
        <v>0</v>
      </c>
      <c r="I13" s="718" t="s">
        <v>689</v>
      </c>
      <c r="J13" s="713" t="s">
        <v>239</v>
      </c>
      <c r="K13" s="700" t="s">
        <v>1</v>
      </c>
      <c r="L13" s="714">
        <v>2</v>
      </c>
      <c r="M13" s="715">
        <f t="shared" si="0"/>
        <v>0.44305555555555554</v>
      </c>
    </row>
    <row r="14" spans="1:13" ht="15.75" x14ac:dyDescent="0.2">
      <c r="A14" s="58"/>
      <c r="B14" s="1240" t="s">
        <v>332</v>
      </c>
      <c r="C14" s="479"/>
      <c r="E14" s="1189"/>
      <c r="F14" s="1189"/>
      <c r="G14" s="719">
        <v>5</v>
      </c>
      <c r="H14" s="706" t="s">
        <v>57</v>
      </c>
      <c r="I14" s="706" t="s">
        <v>14</v>
      </c>
      <c r="J14" s="706" t="s">
        <v>239</v>
      </c>
      <c r="K14" s="706" t="s">
        <v>1</v>
      </c>
      <c r="L14" s="707">
        <v>10</v>
      </c>
      <c r="M14" s="708">
        <f t="shared" si="0"/>
        <v>0.44444444444444442</v>
      </c>
    </row>
    <row r="15" spans="1:13" ht="15.75" x14ac:dyDescent="0.2">
      <c r="A15" s="58"/>
      <c r="B15" s="1225" t="s">
        <v>368</v>
      </c>
      <c r="C15" s="479"/>
      <c r="E15" s="1085"/>
      <c r="F15" s="1085"/>
      <c r="G15" s="720">
        <v>6</v>
      </c>
      <c r="H15" s="713" t="s">
        <v>76</v>
      </c>
      <c r="I15" s="712" t="s">
        <v>15</v>
      </c>
      <c r="J15" s="713" t="s">
        <v>239</v>
      </c>
      <c r="K15" s="713" t="s">
        <v>4</v>
      </c>
      <c r="L15" s="714">
        <v>60</v>
      </c>
      <c r="M15" s="715">
        <f t="shared" si="0"/>
        <v>0.45138888888888884</v>
      </c>
    </row>
    <row r="16" spans="1:13" ht="15.75" x14ac:dyDescent="0.2">
      <c r="A16" s="58"/>
      <c r="B16" s="1226" t="s">
        <v>461</v>
      </c>
      <c r="C16" s="483"/>
      <c r="E16" s="1189"/>
      <c r="F16" s="1189"/>
      <c r="G16" s="719">
        <v>7</v>
      </c>
      <c r="H16" s="706" t="s">
        <v>2</v>
      </c>
      <c r="I16" s="717" t="s">
        <v>128</v>
      </c>
      <c r="J16" s="706" t="s">
        <v>239</v>
      </c>
      <c r="K16" s="706" t="s">
        <v>4</v>
      </c>
      <c r="L16" s="707">
        <v>40</v>
      </c>
      <c r="M16" s="708">
        <f t="shared" si="0"/>
        <v>0.49305555555555552</v>
      </c>
    </row>
    <row r="17" spans="1:13" ht="15.75" x14ac:dyDescent="0.2">
      <c r="A17" s="58"/>
      <c r="B17" s="1247" t="s">
        <v>487</v>
      </c>
      <c r="C17" s="419"/>
      <c r="E17" s="1085"/>
      <c r="F17" s="1085"/>
      <c r="G17" s="720">
        <v>8</v>
      </c>
      <c r="H17" s="428" t="s">
        <v>98</v>
      </c>
      <c r="I17" s="713" t="s">
        <v>242</v>
      </c>
      <c r="J17" s="713"/>
      <c r="K17" s="713"/>
      <c r="L17" s="714"/>
      <c r="M17" s="715">
        <f t="shared" si="0"/>
        <v>0.52083333333333326</v>
      </c>
    </row>
    <row r="18" spans="1:13" ht="15.75" x14ac:dyDescent="0.2">
      <c r="A18" s="58"/>
      <c r="B18" s="60"/>
      <c r="C18" s="59"/>
      <c r="E18" s="1189"/>
      <c r="F18" s="1189"/>
      <c r="G18" s="719"/>
      <c r="H18" s="706"/>
      <c r="I18" s="706"/>
      <c r="J18" s="706"/>
      <c r="K18" s="706"/>
      <c r="L18" s="707"/>
      <c r="M18" s="708"/>
    </row>
    <row r="19" spans="1:13" ht="15.75" x14ac:dyDescent="0.2">
      <c r="A19" s="620"/>
      <c r="B19" s="1243" t="s">
        <v>564</v>
      </c>
      <c r="C19" s="479"/>
      <c r="E19" s="429"/>
      <c r="F19" s="1165"/>
      <c r="G19" s="430" t="s">
        <v>7</v>
      </c>
      <c r="H19" s="430"/>
      <c r="I19" s="431" t="s">
        <v>417</v>
      </c>
      <c r="J19" s="1186"/>
      <c r="K19" s="1186"/>
      <c r="L19" s="1186"/>
      <c r="M19" s="1187"/>
    </row>
    <row r="20" spans="1:13" ht="15.75" x14ac:dyDescent="0.2">
      <c r="A20" s="58"/>
      <c r="B20" s="669" t="s">
        <v>565</v>
      </c>
      <c r="C20" s="59"/>
      <c r="E20" s="432"/>
      <c r="F20" s="1192"/>
      <c r="G20" s="433"/>
      <c r="H20" s="433"/>
      <c r="I20" s="433" t="s">
        <v>418</v>
      </c>
      <c r="J20" s="1183"/>
      <c r="K20" s="1183"/>
      <c r="L20" s="1183"/>
      <c r="M20" s="1185"/>
    </row>
    <row r="21" spans="1:13" ht="15.75" x14ac:dyDescent="0.2">
      <c r="A21" s="620"/>
      <c r="B21" s="1217" t="s">
        <v>328</v>
      </c>
      <c r="C21" s="479"/>
      <c r="E21" s="429"/>
      <c r="F21" s="1167"/>
      <c r="G21" s="434"/>
      <c r="H21" s="434"/>
      <c r="I21" s="431"/>
      <c r="J21" s="1186"/>
      <c r="K21" s="1186"/>
      <c r="L21" s="1186"/>
      <c r="M21" s="1187"/>
    </row>
    <row r="22" spans="1:13" ht="15.75" x14ac:dyDescent="0.25">
      <c r="A22" s="58"/>
      <c r="B22" s="1219" t="s">
        <v>367</v>
      </c>
      <c r="C22" s="479"/>
      <c r="E22" s="435"/>
      <c r="F22" s="435"/>
      <c r="G22" s="436"/>
      <c r="H22" s="436"/>
      <c r="I22" s="433" t="s">
        <v>394</v>
      </c>
      <c r="J22" s="1183"/>
      <c r="K22" s="1183"/>
      <c r="L22" s="1183"/>
      <c r="M22" s="1185"/>
    </row>
    <row r="23" spans="1:13" ht="15.75" x14ac:dyDescent="0.25">
      <c r="A23" s="58"/>
      <c r="B23" s="1245" t="s">
        <v>386</v>
      </c>
      <c r="C23" s="479"/>
      <c r="E23" s="437"/>
      <c r="F23" s="437"/>
      <c r="G23" s="434"/>
      <c r="H23" s="434"/>
      <c r="I23" s="431" t="s">
        <v>395</v>
      </c>
      <c r="J23" s="1186"/>
      <c r="K23" s="1186"/>
      <c r="L23" s="1186"/>
      <c r="M23" s="1187"/>
    </row>
    <row r="24" spans="1:13" ht="18" x14ac:dyDescent="0.25">
      <c r="A24" s="58"/>
      <c r="B24" s="1221" t="s">
        <v>385</v>
      </c>
      <c r="C24" s="479"/>
      <c r="E24" s="1183"/>
      <c r="F24" s="1183"/>
      <c r="G24" s="1184"/>
      <c r="H24" s="1183"/>
      <c r="I24" s="1183"/>
      <c r="J24" s="1183"/>
      <c r="K24" s="1183"/>
      <c r="L24" s="1183"/>
      <c r="M24" s="1185"/>
    </row>
    <row r="25" spans="1:13" ht="15.75" x14ac:dyDescent="0.25">
      <c r="A25" s="58"/>
      <c r="B25" s="1222" t="s">
        <v>463</v>
      </c>
      <c r="C25" s="479"/>
      <c r="E25" s="1193"/>
      <c r="F25" s="1749"/>
      <c r="G25" s="1749"/>
      <c r="H25" s="1749"/>
      <c r="I25" s="1749"/>
      <c r="J25" s="1749"/>
      <c r="K25" s="1749"/>
      <c r="L25" s="1749"/>
      <c r="M25" s="1749"/>
    </row>
    <row r="26" spans="1:13" ht="15.75" x14ac:dyDescent="0.25">
      <c r="A26" s="58"/>
      <c r="B26" s="1223" t="s">
        <v>464</v>
      </c>
      <c r="C26" s="479"/>
      <c r="E26" s="650"/>
      <c r="F26" s="1749"/>
      <c r="G26" s="1749"/>
      <c r="H26" s="1749"/>
      <c r="I26" s="1749"/>
      <c r="J26" s="1749"/>
      <c r="K26" s="1749"/>
      <c r="L26" s="1749"/>
      <c r="M26" s="1749"/>
    </row>
    <row r="27" spans="1:13" ht="15.75" x14ac:dyDescent="0.2">
      <c r="A27" s="58"/>
      <c r="B27" s="1233" t="s">
        <v>42</v>
      </c>
      <c r="C27" s="479"/>
      <c r="E27" s="658"/>
      <c r="F27" s="658"/>
      <c r="G27" s="658"/>
      <c r="H27" s="658"/>
      <c r="I27" s="658"/>
      <c r="J27" s="658"/>
      <c r="K27" s="658"/>
      <c r="L27" s="658"/>
      <c r="M27" s="658"/>
    </row>
    <row r="28" spans="1:13" ht="12.75" customHeight="1" x14ac:dyDescent="0.2">
      <c r="A28" s="58"/>
      <c r="B28" s="1207" t="s">
        <v>36</v>
      </c>
      <c r="C28" s="479"/>
      <c r="E28" s="658"/>
      <c r="F28" s="658"/>
      <c r="G28" s="658"/>
      <c r="H28" s="658"/>
      <c r="I28" s="658"/>
      <c r="J28" s="658"/>
      <c r="K28" s="658"/>
      <c r="L28" s="658"/>
      <c r="M28" s="658"/>
    </row>
    <row r="29" spans="1:13" x14ac:dyDescent="0.2">
      <c r="A29" s="58"/>
      <c r="B29" s="60"/>
      <c r="C29" s="59"/>
      <c r="E29" s="658"/>
      <c r="F29" s="658"/>
      <c r="G29" s="658"/>
      <c r="H29" s="658"/>
      <c r="I29" s="658"/>
      <c r="J29" s="658"/>
      <c r="K29" s="658"/>
      <c r="L29" s="658"/>
      <c r="M29" s="658"/>
    </row>
    <row r="30" spans="1:13" x14ac:dyDescent="0.2">
      <c r="A30" s="58"/>
      <c r="B30" s="60"/>
      <c r="C30" s="59"/>
      <c r="E30" s="658"/>
      <c r="F30" s="658"/>
      <c r="G30" s="658"/>
      <c r="H30" s="658"/>
      <c r="I30" s="658"/>
      <c r="J30" s="658"/>
      <c r="K30" s="658"/>
      <c r="L30" s="658"/>
      <c r="M30" s="658"/>
    </row>
    <row r="31" spans="1:13" x14ac:dyDescent="0.2">
      <c r="A31" s="58"/>
      <c r="B31" s="60"/>
      <c r="C31" s="59"/>
      <c r="E31" s="658"/>
      <c r="F31" s="658"/>
      <c r="G31" s="658"/>
      <c r="H31" s="658"/>
      <c r="I31" s="658"/>
      <c r="J31" s="658"/>
      <c r="K31" s="658"/>
      <c r="L31" s="658"/>
      <c r="M31" s="658"/>
    </row>
    <row r="32" spans="1:13" x14ac:dyDescent="0.2">
      <c r="A32" s="58"/>
      <c r="B32" s="60"/>
      <c r="C32" s="59"/>
      <c r="E32" s="658"/>
      <c r="F32" s="658"/>
      <c r="G32" s="658"/>
      <c r="H32" s="658"/>
      <c r="I32" s="658"/>
      <c r="J32" s="658"/>
      <c r="K32" s="658"/>
      <c r="L32" s="658"/>
      <c r="M32" s="658"/>
    </row>
    <row r="33" spans="1:15" ht="15.75" x14ac:dyDescent="0.2">
      <c r="A33" s="620"/>
      <c r="B33" s="1243" t="s">
        <v>562</v>
      </c>
      <c r="C33" s="479"/>
      <c r="E33" s="658"/>
      <c r="F33" s="658"/>
      <c r="G33" s="658"/>
      <c r="H33" s="658"/>
      <c r="I33" s="658"/>
      <c r="J33" s="658"/>
      <c r="K33" s="658"/>
      <c r="L33" s="658"/>
      <c r="M33" s="658"/>
    </row>
    <row r="34" spans="1:15" ht="15.75" x14ac:dyDescent="0.2">
      <c r="A34" s="58"/>
      <c r="B34" s="669" t="s">
        <v>563</v>
      </c>
      <c r="C34" s="59"/>
      <c r="E34" s="658"/>
      <c r="F34" s="658"/>
      <c r="G34" s="658"/>
      <c r="H34" s="658"/>
      <c r="I34" s="658"/>
      <c r="J34" s="658"/>
      <c r="K34" s="658"/>
      <c r="L34" s="658"/>
      <c r="M34" s="658"/>
    </row>
    <row r="35" spans="1:15" ht="18" x14ac:dyDescent="0.25">
      <c r="A35" s="58"/>
      <c r="B35" s="1239" t="s">
        <v>726</v>
      </c>
      <c r="C35" s="479"/>
      <c r="E35" s="658"/>
      <c r="F35" s="658"/>
      <c r="G35" s="658"/>
      <c r="H35" s="658"/>
      <c r="I35" s="658"/>
      <c r="J35" s="658"/>
      <c r="K35" s="658"/>
      <c r="L35" s="658"/>
      <c r="M35" s="658"/>
      <c r="O35" s="605"/>
    </row>
    <row r="36" spans="1:15" ht="20.25" x14ac:dyDescent="0.25">
      <c r="A36" s="58"/>
      <c r="B36" s="1203" t="s">
        <v>556</v>
      </c>
      <c r="C36" s="479"/>
      <c r="E36" s="658"/>
      <c r="F36" s="658"/>
      <c r="G36" s="658"/>
      <c r="H36" s="658"/>
      <c r="I36" s="658"/>
      <c r="J36" s="658"/>
      <c r="K36" s="658"/>
      <c r="L36" s="658"/>
      <c r="M36" s="658"/>
      <c r="O36" s="606"/>
    </row>
    <row r="37" spans="1:15" ht="15" x14ac:dyDescent="0.25">
      <c r="A37" s="58"/>
      <c r="B37" s="60"/>
      <c r="C37" s="59"/>
      <c r="E37" s="658"/>
      <c r="F37" s="658"/>
      <c r="G37" s="658"/>
      <c r="H37" s="658"/>
      <c r="I37" s="658"/>
      <c r="J37" s="658"/>
      <c r="K37" s="658"/>
      <c r="L37" s="658"/>
      <c r="M37" s="658"/>
      <c r="O37" s="607"/>
    </row>
    <row r="38" spans="1:15" ht="15.75" thickBot="1" x14ac:dyDescent="0.3">
      <c r="A38" s="58"/>
      <c r="B38" s="60"/>
      <c r="C38" s="59"/>
      <c r="E38" s="658"/>
      <c r="F38" s="658"/>
      <c r="G38" s="658"/>
      <c r="H38" s="658"/>
      <c r="I38" s="658"/>
      <c r="J38" s="658"/>
      <c r="K38" s="658"/>
      <c r="L38" s="658"/>
      <c r="M38" s="658"/>
      <c r="O38" s="607"/>
    </row>
    <row r="39" spans="1:15" ht="15" x14ac:dyDescent="0.25">
      <c r="A39" s="58"/>
      <c r="B39" s="1235" t="s">
        <v>391</v>
      </c>
      <c r="C39" s="484"/>
      <c r="E39" s="658"/>
      <c r="F39" s="658"/>
      <c r="G39" s="658"/>
      <c r="H39" s="658"/>
      <c r="I39" s="658"/>
      <c r="J39" s="658"/>
      <c r="K39" s="658"/>
      <c r="L39" s="658"/>
      <c r="M39" s="658"/>
      <c r="O39" s="606"/>
    </row>
    <row r="40" spans="1:15" ht="15" customHeight="1" x14ac:dyDescent="0.25">
      <c r="A40" s="58"/>
      <c r="B40" s="1236" t="s">
        <v>340</v>
      </c>
      <c r="C40" s="484"/>
      <c r="E40" s="658"/>
      <c r="F40" s="658"/>
      <c r="G40" s="658"/>
      <c r="H40" s="658"/>
      <c r="I40" s="658"/>
      <c r="J40" s="658"/>
      <c r="K40" s="658"/>
      <c r="L40" s="658"/>
      <c r="M40" s="658"/>
      <c r="O40" s="606"/>
    </row>
    <row r="41" spans="1:15" ht="15" customHeight="1" x14ac:dyDescent="0.25">
      <c r="A41" s="58"/>
      <c r="B41" s="1227" t="s">
        <v>318</v>
      </c>
      <c r="C41" s="484"/>
      <c r="E41" s="658"/>
      <c r="F41" s="658"/>
      <c r="G41" s="658"/>
      <c r="H41" s="658"/>
      <c r="I41" s="658"/>
      <c r="J41" s="658"/>
      <c r="K41" s="658"/>
      <c r="L41" s="658"/>
      <c r="M41" s="658"/>
      <c r="O41" s="606"/>
    </row>
    <row r="42" spans="1:15" ht="15" x14ac:dyDescent="0.25">
      <c r="A42" s="58"/>
      <c r="B42" s="1228" t="s">
        <v>168</v>
      </c>
      <c r="C42" s="484"/>
      <c r="E42" s="658"/>
      <c r="F42" s="658"/>
      <c r="G42" s="658"/>
      <c r="H42" s="658"/>
      <c r="I42" s="658"/>
      <c r="J42" s="658"/>
      <c r="K42" s="658"/>
      <c r="L42" s="658"/>
      <c r="M42" s="658"/>
      <c r="O42" s="607"/>
    </row>
    <row r="43" spans="1:15" ht="15" x14ac:dyDescent="0.25">
      <c r="A43" s="58"/>
      <c r="B43" s="1229" t="s">
        <v>169</v>
      </c>
      <c r="C43" s="484"/>
      <c r="E43" s="658"/>
      <c r="F43" s="658"/>
      <c r="G43" s="658"/>
      <c r="H43" s="658"/>
      <c r="I43" s="658"/>
      <c r="J43" s="658"/>
      <c r="K43" s="658"/>
      <c r="L43" s="658"/>
      <c r="M43" s="658"/>
      <c r="O43" s="607"/>
    </row>
    <row r="44" spans="1:15" ht="15" x14ac:dyDescent="0.25">
      <c r="A44" s="58"/>
      <c r="B44" s="1230" t="s">
        <v>166</v>
      </c>
      <c r="C44" s="484"/>
      <c r="O44" s="608"/>
    </row>
    <row r="45" spans="1:15" ht="15" x14ac:dyDescent="0.25">
      <c r="A45" s="58"/>
      <c r="B45" s="1231" t="s">
        <v>336</v>
      </c>
      <c r="C45" s="484"/>
      <c r="O45" s="608"/>
    </row>
    <row r="46" spans="1:15" ht="15" x14ac:dyDescent="0.25">
      <c r="A46" s="58"/>
      <c r="B46" s="1231" t="s">
        <v>337</v>
      </c>
      <c r="C46" s="484"/>
      <c r="O46" s="607"/>
    </row>
    <row r="47" spans="1:15" ht="15" x14ac:dyDescent="0.25">
      <c r="A47" s="58"/>
      <c r="B47" s="1231" t="s">
        <v>198</v>
      </c>
      <c r="C47" s="484"/>
      <c r="O47" s="607"/>
    </row>
    <row r="48" spans="1:15" ht="15" x14ac:dyDescent="0.25">
      <c r="A48" s="58"/>
      <c r="B48" s="1231" t="s">
        <v>342</v>
      </c>
      <c r="C48" s="484"/>
      <c r="O48" s="606"/>
    </row>
    <row r="49" spans="1:15" ht="15" x14ac:dyDescent="0.25">
      <c r="A49" s="58"/>
      <c r="B49" s="1231" t="s">
        <v>338</v>
      </c>
      <c r="C49" s="484"/>
      <c r="O49" s="609"/>
    </row>
    <row r="50" spans="1:15" ht="14.25" x14ac:dyDescent="0.2">
      <c r="A50" s="58"/>
      <c r="B50" s="1231" t="s">
        <v>197</v>
      </c>
      <c r="C50" s="484"/>
    </row>
    <row r="51" spans="1:15" ht="14.25" x14ac:dyDescent="0.2">
      <c r="A51" s="58"/>
      <c r="B51" s="1231" t="s">
        <v>339</v>
      </c>
      <c r="C51" s="484"/>
    </row>
    <row r="52" spans="1:15" ht="14.25" x14ac:dyDescent="0.2">
      <c r="A52" s="58"/>
      <c r="B52" s="1244" t="s">
        <v>170</v>
      </c>
      <c r="C52" s="484"/>
    </row>
    <row r="53" spans="1:15" x14ac:dyDescent="0.2">
      <c r="A53" s="58"/>
      <c r="B53" s="60"/>
      <c r="C53" s="59"/>
    </row>
    <row r="54" spans="1:15" ht="16.5" thickBot="1" x14ac:dyDescent="0.25">
      <c r="A54" s="621"/>
      <c r="B54" s="622" t="s">
        <v>559</v>
      </c>
      <c r="C54" s="623"/>
    </row>
  </sheetData>
  <mergeCells count="6">
    <mergeCell ref="F25:M26"/>
    <mergeCell ref="F2:M2"/>
    <mergeCell ref="B4:B6"/>
    <mergeCell ref="F3:M3"/>
    <mergeCell ref="F4:M4"/>
    <mergeCell ref="E7:M8"/>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25" right="0.25" top="0.25" bottom="0.75" header="0.5" footer="0.5"/>
  <pageSetup scale="70" orientation="portrait" r:id="rId1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M54"/>
  <sheetViews>
    <sheetView zoomScale="66" workbookViewId="0">
      <selection activeCell="M24" sqref="M24"/>
    </sheetView>
  </sheetViews>
  <sheetFormatPr defaultRowHeight="15.75" x14ac:dyDescent="0.2"/>
  <cols>
    <col min="1" max="1" width="1.42578125" style="658" customWidth="1"/>
    <col min="2" max="2" width="13.5703125" style="658" customWidth="1"/>
    <col min="3" max="3" width="1.42578125" style="658" customWidth="1"/>
    <col min="5" max="5" width="1.42578125" style="411" customWidth="1"/>
    <col min="6" max="6" width="3.7109375" style="411" customWidth="1"/>
    <col min="7" max="7" width="5.85546875" style="411" customWidth="1"/>
    <col min="8" max="8" width="8.140625" style="411" customWidth="1"/>
    <col min="9" max="9" width="75.85546875" style="411" customWidth="1"/>
    <col min="10" max="10" width="4.5703125" style="411" customWidth="1"/>
    <col min="11" max="11" width="10.7109375" style="411" customWidth="1"/>
    <col min="12" max="12" width="5" style="411" customWidth="1"/>
    <col min="13" max="13" width="10.85546875" style="413" customWidth="1"/>
  </cols>
  <sheetData>
    <row r="1" spans="1:13" x14ac:dyDescent="0.2">
      <c r="A1" s="1248"/>
      <c r="B1" s="671" t="s">
        <v>559</v>
      </c>
      <c r="C1" s="1249"/>
      <c r="E1" s="468"/>
      <c r="F1" s="468"/>
      <c r="G1" s="468"/>
      <c r="H1" s="468"/>
      <c r="I1" s="468"/>
      <c r="J1" s="468"/>
      <c r="K1" s="468"/>
      <c r="L1" s="468"/>
      <c r="M1" s="469"/>
    </row>
    <row r="2" spans="1:13" ht="18.75" thickBot="1" x14ac:dyDescent="0.25">
      <c r="A2" s="620"/>
      <c r="B2" s="1232"/>
      <c r="C2" s="59"/>
      <c r="E2" s="470"/>
      <c r="F2" s="1752" t="s">
        <v>486</v>
      </c>
      <c r="G2" s="1752"/>
      <c r="H2" s="1752"/>
      <c r="I2" s="1752"/>
      <c r="J2" s="1752"/>
      <c r="K2" s="1752"/>
      <c r="L2" s="1752"/>
      <c r="M2" s="1752"/>
    </row>
    <row r="3" spans="1:13" ht="18.75" thickBot="1" x14ac:dyDescent="0.25">
      <c r="A3" s="620"/>
      <c r="B3" s="306" t="s">
        <v>106</v>
      </c>
      <c r="C3" s="59"/>
      <c r="E3" s="471"/>
      <c r="F3" s="1753"/>
      <c r="G3" s="1753"/>
      <c r="H3" s="1753"/>
      <c r="I3" s="1753"/>
      <c r="J3" s="1753"/>
      <c r="K3" s="1753"/>
      <c r="L3" s="1753"/>
      <c r="M3" s="1753"/>
    </row>
    <row r="4" spans="1:13" ht="15.75" customHeight="1" x14ac:dyDescent="0.2">
      <c r="A4" s="620"/>
      <c r="B4" s="1423" t="str">
        <f>Title!$B$4</f>
        <v>R3</v>
      </c>
      <c r="C4" s="59"/>
      <c r="E4" s="472"/>
      <c r="F4" s="1754" t="s">
        <v>476</v>
      </c>
      <c r="G4" s="1754"/>
      <c r="H4" s="1754"/>
      <c r="I4" s="1754"/>
      <c r="J4" s="1754"/>
      <c r="K4" s="1754"/>
      <c r="L4" s="1754"/>
      <c r="M4" s="1754"/>
    </row>
    <row r="5" spans="1:13" x14ac:dyDescent="0.2">
      <c r="A5" s="620"/>
      <c r="B5" s="1424"/>
      <c r="C5" s="59"/>
      <c r="E5" s="472"/>
      <c r="F5" s="473" t="s">
        <v>240</v>
      </c>
      <c r="G5" s="474" t="s">
        <v>490</v>
      </c>
      <c r="H5" s="475"/>
      <c r="I5" s="476"/>
      <c r="J5" s="477"/>
      <c r="K5" s="477"/>
      <c r="L5" s="477"/>
      <c r="M5" s="477"/>
    </row>
    <row r="6" spans="1:13" ht="21" thickBot="1" x14ac:dyDescent="0.25">
      <c r="A6" s="620"/>
      <c r="B6" s="1425"/>
      <c r="C6" s="59"/>
      <c r="E6" s="366"/>
      <c r="F6" s="366"/>
      <c r="G6" s="366"/>
      <c r="H6" s="366"/>
      <c r="I6" s="366"/>
      <c r="J6" s="366"/>
      <c r="K6" s="367"/>
      <c r="L6" s="366"/>
      <c r="M6" s="368"/>
    </row>
    <row r="7" spans="1:13" ht="18.75" thickBot="1" x14ac:dyDescent="0.25">
      <c r="A7" s="620"/>
      <c r="B7" s="60"/>
      <c r="C7" s="534"/>
      <c r="E7" s="1670" t="s">
        <v>704</v>
      </c>
      <c r="F7" s="1671"/>
      <c r="G7" s="1671"/>
      <c r="H7" s="1671"/>
      <c r="I7" s="1671"/>
      <c r="J7" s="1671"/>
      <c r="K7" s="1671"/>
      <c r="L7" s="490"/>
      <c r="M7" s="490"/>
    </row>
    <row r="8" spans="1:13" ht="18" x14ac:dyDescent="0.2">
      <c r="A8" s="620"/>
      <c r="B8" s="1216" t="s">
        <v>167</v>
      </c>
      <c r="C8" s="479"/>
      <c r="E8" s="108"/>
      <c r="F8" s="21"/>
      <c r="G8" s="340"/>
      <c r="H8" s="340"/>
      <c r="I8" s="340"/>
      <c r="J8" s="340"/>
      <c r="K8" s="340"/>
      <c r="L8" s="340"/>
      <c r="M8" s="341"/>
    </row>
    <row r="9" spans="1:13" x14ac:dyDescent="0.2">
      <c r="A9" s="620"/>
      <c r="B9" s="1241" t="s">
        <v>194</v>
      </c>
      <c r="C9" s="479"/>
      <c r="E9" s="369"/>
      <c r="F9" s="369"/>
      <c r="G9" s="1371">
        <v>1</v>
      </c>
      <c r="H9" s="342" t="s">
        <v>66</v>
      </c>
      <c r="I9" s="333" t="s">
        <v>477</v>
      </c>
      <c r="J9" s="333" t="s">
        <v>239</v>
      </c>
      <c r="K9" s="333" t="s">
        <v>120</v>
      </c>
      <c r="L9" s="336">
        <v>1</v>
      </c>
      <c r="M9" s="337">
        <f>TIME(10,30,0)</f>
        <v>0.4375</v>
      </c>
    </row>
    <row r="10" spans="1:13" x14ac:dyDescent="0.2">
      <c r="A10" s="620"/>
      <c r="B10" s="665"/>
      <c r="C10" s="672"/>
      <c r="E10" s="372"/>
      <c r="F10" s="370"/>
      <c r="G10" s="1367">
        <v>2</v>
      </c>
      <c r="H10" s="334" t="s">
        <v>66</v>
      </c>
      <c r="I10" s="371" t="s">
        <v>431</v>
      </c>
      <c r="J10" s="331" t="s">
        <v>239</v>
      </c>
      <c r="K10" s="331" t="s">
        <v>120</v>
      </c>
      <c r="L10" s="335">
        <v>5</v>
      </c>
      <c r="M10" s="332">
        <f t="shared" ref="M10:M17" si="0">M9+TIME(0,L9,)</f>
        <v>0.43819444444444444</v>
      </c>
    </row>
    <row r="11" spans="1:13" x14ac:dyDescent="0.2">
      <c r="A11" s="620"/>
      <c r="B11" s="1243" t="s">
        <v>560</v>
      </c>
      <c r="C11" s="479"/>
      <c r="E11" s="372"/>
      <c r="F11" s="372"/>
      <c r="G11" s="1372">
        <v>3</v>
      </c>
      <c r="H11" s="372" t="s">
        <v>66</v>
      </c>
      <c r="I11" s="391" t="s">
        <v>58</v>
      </c>
      <c r="J11" s="391" t="s">
        <v>240</v>
      </c>
      <c r="K11" s="391" t="s">
        <v>295</v>
      </c>
      <c r="L11" s="336">
        <v>5</v>
      </c>
      <c r="M11" s="337">
        <f t="shared" si="0"/>
        <v>0.44166666666666665</v>
      </c>
    </row>
    <row r="12" spans="1:13" x14ac:dyDescent="0.2">
      <c r="A12" s="58"/>
      <c r="B12" s="669" t="s">
        <v>561</v>
      </c>
      <c r="C12" s="59"/>
      <c r="E12" s="372"/>
      <c r="F12" s="370"/>
      <c r="G12" s="1367">
        <v>4</v>
      </c>
      <c r="H12" s="334" t="s">
        <v>76</v>
      </c>
      <c r="I12" s="338" t="s">
        <v>419</v>
      </c>
      <c r="J12" s="331" t="s">
        <v>239</v>
      </c>
      <c r="K12" s="331" t="s">
        <v>120</v>
      </c>
      <c r="L12" s="335">
        <v>5</v>
      </c>
      <c r="M12" s="332">
        <f t="shared" si="0"/>
        <v>0.44513888888888886</v>
      </c>
    </row>
    <row r="13" spans="1:13" x14ac:dyDescent="0.2">
      <c r="A13" s="620"/>
      <c r="B13" s="1242" t="s">
        <v>220</v>
      </c>
      <c r="C13" s="479"/>
      <c r="E13" s="372"/>
      <c r="F13" s="372"/>
      <c r="G13" s="1373">
        <v>5</v>
      </c>
      <c r="H13" s="347" t="s">
        <v>76</v>
      </c>
      <c r="I13" s="352" t="s">
        <v>59</v>
      </c>
      <c r="J13" s="348" t="s">
        <v>239</v>
      </c>
      <c r="K13" s="348" t="s">
        <v>120</v>
      </c>
      <c r="L13" s="336">
        <v>30</v>
      </c>
      <c r="M13" s="337">
        <f t="shared" si="0"/>
        <v>0.44861111111111107</v>
      </c>
    </row>
    <row r="14" spans="1:13" x14ac:dyDescent="0.2">
      <c r="A14" s="58"/>
      <c r="B14" s="1240" t="s">
        <v>332</v>
      </c>
      <c r="C14" s="479"/>
      <c r="E14" s="372"/>
      <c r="F14" s="370"/>
      <c r="G14" s="1367">
        <v>6</v>
      </c>
      <c r="H14" s="334" t="s">
        <v>432</v>
      </c>
      <c r="I14" s="338" t="s">
        <v>60</v>
      </c>
      <c r="J14" s="331" t="s">
        <v>239</v>
      </c>
      <c r="K14" s="331" t="s">
        <v>295</v>
      </c>
      <c r="L14" s="335">
        <v>25</v>
      </c>
      <c r="M14" s="332">
        <f t="shared" si="0"/>
        <v>0.46944444444444439</v>
      </c>
    </row>
    <row r="15" spans="1:13" x14ac:dyDescent="0.2">
      <c r="A15" s="58"/>
      <c r="B15" s="1225" t="s">
        <v>368</v>
      </c>
      <c r="C15" s="479"/>
      <c r="E15" s="372"/>
      <c r="F15" s="372"/>
      <c r="G15" s="1373">
        <v>7</v>
      </c>
      <c r="H15" s="347" t="s">
        <v>432</v>
      </c>
      <c r="I15" s="352" t="s">
        <v>478</v>
      </c>
      <c r="J15" s="348" t="s">
        <v>239</v>
      </c>
      <c r="K15" s="348" t="s">
        <v>295</v>
      </c>
      <c r="L15" s="349">
        <v>19</v>
      </c>
      <c r="M15" s="365">
        <f t="shared" si="0"/>
        <v>0.48680555555555549</v>
      </c>
    </row>
    <row r="16" spans="1:13" x14ac:dyDescent="0.2">
      <c r="A16" s="58"/>
      <c r="B16" s="1226" t="s">
        <v>461</v>
      </c>
      <c r="C16" s="483"/>
      <c r="E16" s="372"/>
      <c r="F16" s="370"/>
      <c r="G16" s="1367">
        <v>8</v>
      </c>
      <c r="H16" s="334" t="s">
        <v>76</v>
      </c>
      <c r="I16" s="338" t="s">
        <v>479</v>
      </c>
      <c r="J16" s="331" t="s">
        <v>239</v>
      </c>
      <c r="K16" s="331" t="s">
        <v>295</v>
      </c>
      <c r="L16" s="335">
        <v>25</v>
      </c>
      <c r="M16" s="332">
        <f t="shared" si="0"/>
        <v>0.49999999999999994</v>
      </c>
    </row>
    <row r="17" spans="1:13" x14ac:dyDescent="0.2">
      <c r="A17" s="58"/>
      <c r="B17" s="1247" t="s">
        <v>487</v>
      </c>
      <c r="C17" s="419"/>
      <c r="E17" s="372"/>
      <c r="F17" s="372"/>
      <c r="G17" s="1373">
        <v>9</v>
      </c>
      <c r="H17" s="347" t="s">
        <v>76</v>
      </c>
      <c r="I17" s="352" t="s">
        <v>405</v>
      </c>
      <c r="J17" s="348" t="s">
        <v>239</v>
      </c>
      <c r="K17" s="348"/>
      <c r="L17" s="349">
        <v>0</v>
      </c>
      <c r="M17" s="365">
        <f t="shared" si="0"/>
        <v>0.51736111111111105</v>
      </c>
    </row>
    <row r="18" spans="1:13" ht="12.75" x14ac:dyDescent="0.2">
      <c r="A18" s="58"/>
      <c r="B18" s="60"/>
      <c r="C18" s="59"/>
      <c r="E18"/>
      <c r="F18"/>
      <c r="G18"/>
      <c r="H18"/>
      <c r="I18"/>
      <c r="J18"/>
      <c r="K18"/>
      <c r="L18"/>
      <c r="M18"/>
    </row>
    <row r="19" spans="1:13" x14ac:dyDescent="0.2">
      <c r="A19" s="620"/>
      <c r="B19" s="1243" t="s">
        <v>564</v>
      </c>
      <c r="C19" s="479"/>
      <c r="E19"/>
      <c r="F19"/>
      <c r="G19"/>
      <c r="H19"/>
      <c r="I19"/>
      <c r="J19"/>
      <c r="K19"/>
      <c r="L19"/>
      <c r="M19"/>
    </row>
    <row r="20" spans="1:13" x14ac:dyDescent="0.2">
      <c r="A20" s="58"/>
      <c r="B20" s="669" t="s">
        <v>565</v>
      </c>
      <c r="C20" s="59"/>
      <c r="E20"/>
      <c r="F20"/>
      <c r="G20"/>
      <c r="H20"/>
      <c r="I20"/>
      <c r="J20"/>
      <c r="K20"/>
      <c r="L20"/>
      <c r="M20"/>
    </row>
    <row r="21" spans="1:13" x14ac:dyDescent="0.2">
      <c r="A21" s="620"/>
      <c r="B21" s="1217" t="s">
        <v>328</v>
      </c>
      <c r="C21" s="479"/>
      <c r="E21"/>
      <c r="F21"/>
      <c r="G21"/>
      <c r="H21"/>
      <c r="I21"/>
      <c r="J21"/>
      <c r="K21"/>
      <c r="L21"/>
      <c r="M21"/>
    </row>
    <row r="22" spans="1:13" x14ac:dyDescent="0.25">
      <c r="A22" s="58"/>
      <c r="B22" s="1219" t="s">
        <v>367</v>
      </c>
      <c r="C22" s="479"/>
      <c r="E22"/>
      <c r="F22"/>
      <c r="G22"/>
      <c r="H22"/>
      <c r="I22"/>
      <c r="J22"/>
      <c r="K22"/>
      <c r="L22"/>
      <c r="M22"/>
    </row>
    <row r="23" spans="1:13" x14ac:dyDescent="0.25">
      <c r="A23" s="58"/>
      <c r="B23" s="1245" t="s">
        <v>386</v>
      </c>
      <c r="C23" s="479"/>
      <c r="E23"/>
      <c r="F23"/>
      <c r="G23"/>
      <c r="H23"/>
      <c r="I23"/>
      <c r="J23"/>
      <c r="K23"/>
      <c r="L23"/>
      <c r="M23"/>
    </row>
    <row r="24" spans="1:13" x14ac:dyDescent="0.25">
      <c r="A24" s="58"/>
      <c r="B24" s="1221" t="s">
        <v>385</v>
      </c>
      <c r="C24" s="479"/>
      <c r="E24"/>
      <c r="F24"/>
      <c r="G24"/>
      <c r="H24"/>
      <c r="I24"/>
      <c r="J24"/>
      <c r="K24"/>
      <c r="L24"/>
      <c r="M24"/>
    </row>
    <row r="25" spans="1:13" x14ac:dyDescent="0.25">
      <c r="A25" s="58"/>
      <c r="B25" s="1222" t="s">
        <v>463</v>
      </c>
      <c r="C25" s="479"/>
      <c r="E25"/>
      <c r="F25"/>
      <c r="G25"/>
      <c r="H25"/>
      <c r="I25"/>
      <c r="J25"/>
      <c r="K25"/>
      <c r="L25"/>
      <c r="M25"/>
    </row>
    <row r="26" spans="1:13" x14ac:dyDescent="0.25">
      <c r="A26" s="58"/>
      <c r="B26" s="1223" t="s">
        <v>464</v>
      </c>
      <c r="C26" s="479"/>
      <c r="E26"/>
      <c r="F26"/>
      <c r="G26"/>
      <c r="H26"/>
      <c r="I26"/>
      <c r="J26"/>
      <c r="K26"/>
      <c r="L26"/>
      <c r="M26"/>
    </row>
    <row r="27" spans="1:13" x14ac:dyDescent="0.2">
      <c r="A27" s="58"/>
      <c r="B27" s="1233" t="s">
        <v>42</v>
      </c>
      <c r="C27" s="479"/>
      <c r="E27"/>
      <c r="F27"/>
      <c r="G27"/>
      <c r="H27"/>
      <c r="I27"/>
      <c r="J27"/>
      <c r="K27"/>
      <c r="L27"/>
      <c r="M27"/>
    </row>
    <row r="28" spans="1:13" ht="18" x14ac:dyDescent="0.2">
      <c r="A28" s="58"/>
      <c r="B28" s="1207" t="s">
        <v>36</v>
      </c>
      <c r="C28" s="479"/>
      <c r="E28"/>
      <c r="F28"/>
      <c r="G28"/>
      <c r="H28"/>
      <c r="I28"/>
      <c r="J28"/>
      <c r="K28"/>
      <c r="L28"/>
      <c r="M28"/>
    </row>
    <row r="29" spans="1:13" ht="18" x14ac:dyDescent="0.2">
      <c r="A29" s="58"/>
      <c r="B29" s="60"/>
      <c r="C29" s="59"/>
      <c r="G29" s="412"/>
    </row>
    <row r="30" spans="1:13" x14ac:dyDescent="0.2">
      <c r="A30" s="58"/>
      <c r="B30" s="60"/>
      <c r="C30" s="59"/>
      <c r="F30" s="378"/>
      <c r="G30" s="353"/>
      <c r="H30" s="353"/>
      <c r="I30" s="353" t="s">
        <v>415</v>
      </c>
      <c r="J30" s="373"/>
      <c r="K30" s="373"/>
      <c r="L30" s="373"/>
      <c r="M30" s="375"/>
    </row>
    <row r="31" spans="1:13" x14ac:dyDescent="0.2">
      <c r="A31" s="58"/>
      <c r="B31" s="60"/>
      <c r="C31" s="59"/>
      <c r="F31" s="379"/>
      <c r="G31" s="19"/>
      <c r="H31" s="19"/>
      <c r="I31" s="343" t="s">
        <v>416</v>
      </c>
      <c r="J31" s="376"/>
      <c r="K31" s="376"/>
      <c r="L31" s="376"/>
      <c r="M31" s="377"/>
    </row>
    <row r="32" spans="1:13" x14ac:dyDescent="0.2">
      <c r="A32" s="58"/>
      <c r="B32" s="60"/>
      <c r="C32" s="59"/>
      <c r="F32" s="380"/>
      <c r="G32" s="2"/>
      <c r="H32" s="2"/>
      <c r="I32" s="381"/>
      <c r="J32" s="373"/>
      <c r="K32" s="373"/>
      <c r="L32" s="373"/>
      <c r="M32" s="375"/>
    </row>
    <row r="33" spans="1:13" x14ac:dyDescent="0.2">
      <c r="A33" s="620"/>
      <c r="B33" s="1243" t="s">
        <v>562</v>
      </c>
      <c r="C33" s="479"/>
      <c r="F33" s="344"/>
      <c r="G33" s="345" t="s">
        <v>238</v>
      </c>
      <c r="H33" s="345"/>
      <c r="I33" s="318" t="s">
        <v>417</v>
      </c>
      <c r="J33" s="376"/>
      <c r="K33" s="376"/>
      <c r="L33" s="376"/>
      <c r="M33" s="377"/>
    </row>
    <row r="34" spans="1:13" x14ac:dyDescent="0.2">
      <c r="A34" s="58"/>
      <c r="B34" s="669" t="s">
        <v>563</v>
      </c>
      <c r="C34" s="59"/>
      <c r="F34" s="382"/>
      <c r="G34" s="24"/>
      <c r="H34" s="24"/>
      <c r="I34" s="24" t="s">
        <v>418</v>
      </c>
      <c r="J34" s="373"/>
      <c r="K34" s="373"/>
      <c r="L34" s="373"/>
      <c r="M34" s="375"/>
    </row>
    <row r="35" spans="1:13" ht="18" x14ac:dyDescent="0.2">
      <c r="A35" s="58"/>
      <c r="B35" s="1239" t="s">
        <v>726</v>
      </c>
      <c r="C35" s="479"/>
      <c r="F35" s="346"/>
      <c r="G35" s="317"/>
      <c r="H35" s="318"/>
      <c r="I35" s="318"/>
      <c r="J35" s="376"/>
      <c r="K35" s="376"/>
      <c r="L35" s="376"/>
      <c r="M35" s="377"/>
    </row>
    <row r="36" spans="1:13" ht="20.25" x14ac:dyDescent="0.2">
      <c r="A36" s="58"/>
      <c r="B36" s="1203" t="s">
        <v>556</v>
      </c>
      <c r="C36" s="479"/>
      <c r="F36" s="314"/>
      <c r="G36" s="315"/>
      <c r="H36" s="24"/>
      <c r="I36" s="24" t="s">
        <v>394</v>
      </c>
      <c r="J36" s="373"/>
      <c r="K36" s="373"/>
      <c r="L36" s="373"/>
      <c r="M36" s="375"/>
    </row>
    <row r="37" spans="1:13" x14ac:dyDescent="0.2">
      <c r="A37" s="58"/>
      <c r="B37" s="60"/>
      <c r="C37" s="59"/>
      <c r="F37" s="316"/>
      <c r="G37" s="317"/>
      <c r="H37" s="318"/>
      <c r="I37" s="318" t="s">
        <v>395</v>
      </c>
      <c r="J37" s="376"/>
      <c r="K37" s="376"/>
      <c r="L37" s="376"/>
      <c r="M37" s="377"/>
    </row>
    <row r="38" spans="1:13" ht="18.75" thickBot="1" x14ac:dyDescent="0.25">
      <c r="A38" s="58"/>
      <c r="B38" s="60"/>
      <c r="C38" s="59"/>
      <c r="F38" s="373"/>
      <c r="G38" s="374"/>
      <c r="H38" s="373"/>
      <c r="I38" s="373"/>
      <c r="J38" s="373"/>
      <c r="K38" s="373"/>
      <c r="L38" s="373"/>
      <c r="M38" s="375"/>
    </row>
    <row r="39" spans="1:13" x14ac:dyDescent="0.2">
      <c r="A39" s="58"/>
      <c r="B39" s="1235" t="s">
        <v>391</v>
      </c>
      <c r="C39" s="484"/>
      <c r="F39" s="383"/>
      <c r="G39" s="384"/>
      <c r="H39" s="385"/>
      <c r="I39" s="386"/>
      <c r="J39" s="385"/>
      <c r="K39" s="385"/>
      <c r="L39" s="387"/>
      <c r="M39" s="388"/>
    </row>
    <row r="40" spans="1:13" ht="18" x14ac:dyDescent="0.2">
      <c r="A40" s="58"/>
      <c r="B40" s="1236" t="s">
        <v>340</v>
      </c>
      <c r="C40" s="484"/>
      <c r="F40" s="490"/>
      <c r="G40" s="491"/>
      <c r="H40" s="491"/>
      <c r="I40" s="491"/>
      <c r="J40" s="491"/>
      <c r="K40" s="491"/>
      <c r="L40" s="491"/>
      <c r="M40" s="491"/>
    </row>
    <row r="41" spans="1:13" x14ac:dyDescent="0.2">
      <c r="A41" s="58"/>
      <c r="B41" s="1227" t="s">
        <v>318</v>
      </c>
      <c r="C41" s="484"/>
      <c r="F41"/>
      <c r="G41"/>
      <c r="H41" s="598"/>
      <c r="I41"/>
      <c r="J41"/>
      <c r="K41"/>
      <c r="L41"/>
      <c r="M41"/>
    </row>
    <row r="42" spans="1:13" ht="18" x14ac:dyDescent="0.2">
      <c r="A42" s="58"/>
      <c r="B42" s="1228" t="s">
        <v>168</v>
      </c>
      <c r="C42" s="484"/>
      <c r="G42" s="412"/>
    </row>
    <row r="43" spans="1:13" ht="18" x14ac:dyDescent="0.2">
      <c r="A43" s="58"/>
      <c r="B43" s="1229" t="s">
        <v>169</v>
      </c>
      <c r="C43" s="484"/>
      <c r="G43" s="412"/>
    </row>
    <row r="44" spans="1:13" ht="18" x14ac:dyDescent="0.2">
      <c r="A44" s="58"/>
      <c r="B44" s="1230" t="s">
        <v>166</v>
      </c>
      <c r="C44" s="484"/>
      <c r="G44" s="412"/>
    </row>
    <row r="45" spans="1:13" ht="18" x14ac:dyDescent="0.2">
      <c r="A45" s="58"/>
      <c r="B45" s="1231" t="s">
        <v>336</v>
      </c>
      <c r="C45" s="484"/>
      <c r="G45" s="412"/>
    </row>
    <row r="46" spans="1:13" ht="18" x14ac:dyDescent="0.2">
      <c r="A46" s="58"/>
      <c r="B46" s="1231" t="s">
        <v>337</v>
      </c>
      <c r="C46" s="484"/>
      <c r="G46" s="412"/>
    </row>
    <row r="47" spans="1:13" x14ac:dyDescent="0.2">
      <c r="A47" s="58"/>
      <c r="B47" s="1231" t="s">
        <v>198</v>
      </c>
      <c r="C47" s="484"/>
    </row>
    <row r="48" spans="1:13" x14ac:dyDescent="0.2">
      <c r="A48" s="58"/>
      <c r="B48" s="1231" t="s">
        <v>342</v>
      </c>
      <c r="C48" s="484"/>
    </row>
    <row r="49" spans="1:3" x14ac:dyDescent="0.2">
      <c r="A49" s="58"/>
      <c r="B49" s="1231" t="s">
        <v>338</v>
      </c>
      <c r="C49" s="484"/>
    </row>
    <row r="50" spans="1:3" x14ac:dyDescent="0.2">
      <c r="A50" s="58"/>
      <c r="B50" s="1231" t="s">
        <v>197</v>
      </c>
      <c r="C50" s="484"/>
    </row>
    <row r="51" spans="1:3" x14ac:dyDescent="0.2">
      <c r="A51" s="58"/>
      <c r="B51" s="1231" t="s">
        <v>339</v>
      </c>
      <c r="C51" s="484"/>
    </row>
    <row r="52" spans="1:3" x14ac:dyDescent="0.2">
      <c r="A52" s="58"/>
      <c r="B52" s="1244" t="s">
        <v>170</v>
      </c>
      <c r="C52" s="484"/>
    </row>
    <row r="53" spans="1:3" x14ac:dyDescent="0.2">
      <c r="A53" s="58"/>
      <c r="B53" s="60"/>
      <c r="C53" s="59"/>
    </row>
    <row r="54" spans="1:3" ht="16.5" thickBot="1" x14ac:dyDescent="0.25">
      <c r="A54" s="621"/>
      <c r="B54" s="622" t="s">
        <v>559</v>
      </c>
      <c r="C54" s="623"/>
    </row>
  </sheetData>
  <mergeCells count="5">
    <mergeCell ref="E7:K7"/>
    <mergeCell ref="B4:B6"/>
    <mergeCell ref="F2:M2"/>
    <mergeCell ref="F3:M3"/>
    <mergeCell ref="F4:M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25" right="0.25" top="0.25" bottom="0.75" header="0.5" footer="0.5"/>
  <pageSetup scale="70" orientation="portrait" r:id="rId12"/>
  <headerFooter alignWithMargins="0">
    <oddFooter>&amp;L&amp;A&amp;C&amp;P  of &amp;N&amp;R&amp;D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M54"/>
  <sheetViews>
    <sheetView showGridLines="0" zoomScale="55" zoomScaleNormal="90" workbookViewId="0">
      <selection sqref="A1:C1048576"/>
    </sheetView>
  </sheetViews>
  <sheetFormatPr defaultColWidth="8.85546875" defaultRowHeight="15.75" customHeight="1" x14ac:dyDescent="0.2"/>
  <cols>
    <col min="1" max="1" width="1.42578125" style="658" customWidth="1"/>
    <col min="2" max="2" width="13.5703125" style="658" customWidth="1"/>
    <col min="3" max="3" width="1.42578125" style="658" customWidth="1"/>
    <col min="4"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x14ac:dyDescent="0.2">
      <c r="A1" s="1248"/>
      <c r="B1" s="671" t="s">
        <v>559</v>
      </c>
      <c r="C1" s="1249"/>
      <c r="E1" s="326"/>
      <c r="F1" s="326"/>
      <c r="G1" s="326"/>
      <c r="H1" s="327"/>
      <c r="I1" s="328"/>
      <c r="J1" s="328"/>
      <c r="K1" s="328"/>
      <c r="L1" s="329"/>
      <c r="M1" s="330"/>
    </row>
    <row r="2" spans="1:13" ht="15.75" customHeight="1" thickBot="1" x14ac:dyDescent="0.25">
      <c r="A2" s="620"/>
      <c r="B2" s="1232"/>
      <c r="C2" s="59"/>
      <c r="E2" s="329"/>
      <c r="F2" s="1755" t="s">
        <v>406</v>
      </c>
      <c r="G2" s="1755"/>
      <c r="H2" s="1755"/>
      <c r="I2" s="1755"/>
      <c r="J2" s="1755"/>
      <c r="K2" s="1755"/>
      <c r="L2" s="1755"/>
      <c r="M2" s="1755"/>
    </row>
    <row r="3" spans="1:13" ht="21.75" customHeight="1" thickBot="1" x14ac:dyDescent="0.25">
      <c r="A3" s="620"/>
      <c r="B3" s="306" t="s">
        <v>106</v>
      </c>
      <c r="C3" s="59"/>
      <c r="E3" s="321"/>
      <c r="F3" s="1756" t="s">
        <v>407</v>
      </c>
      <c r="G3" s="1739"/>
      <c r="H3" s="1739"/>
      <c r="I3" s="1739"/>
      <c r="J3" s="1739"/>
      <c r="K3" s="1739"/>
      <c r="L3" s="1739"/>
      <c r="M3" s="1739"/>
    </row>
    <row r="4" spans="1:13" ht="15.75" customHeight="1" x14ac:dyDescent="0.25">
      <c r="A4" s="620"/>
      <c r="B4" s="1423" t="str">
        <f>Title!$B$4</f>
        <v>R3</v>
      </c>
      <c r="C4" s="59"/>
      <c r="E4" s="509"/>
      <c r="F4" s="1757" t="s">
        <v>81</v>
      </c>
      <c r="G4" s="1757"/>
      <c r="H4" s="1757"/>
      <c r="I4" s="1757"/>
      <c r="J4" s="1757"/>
      <c r="K4" s="1757"/>
      <c r="L4" s="1757"/>
      <c r="M4" s="1757"/>
    </row>
    <row r="5" spans="1:13" ht="15.75" customHeight="1" x14ac:dyDescent="0.25">
      <c r="A5" s="620"/>
      <c r="B5" s="1424"/>
      <c r="C5" s="59"/>
      <c r="E5" s="509"/>
      <c r="F5" s="1757" t="s">
        <v>408</v>
      </c>
      <c r="G5" s="1757"/>
      <c r="H5" s="1757"/>
      <c r="I5" s="1757"/>
      <c r="J5" s="1757"/>
      <c r="K5" s="1757"/>
      <c r="L5" s="1757"/>
      <c r="M5" s="1757"/>
    </row>
    <row r="6" spans="1:13" ht="15.75" customHeight="1" thickBot="1" x14ac:dyDescent="0.3">
      <c r="A6" s="620"/>
      <c r="B6" s="1425"/>
      <c r="C6" s="59"/>
      <c r="E6" s="509"/>
      <c r="F6" s="1757" t="s">
        <v>409</v>
      </c>
      <c r="G6" s="1757"/>
      <c r="H6" s="1757"/>
      <c r="I6" s="1757"/>
      <c r="J6" s="1757"/>
      <c r="K6" s="1757"/>
      <c r="L6" s="1757"/>
      <c r="M6" s="1757"/>
    </row>
    <row r="7" spans="1:13" ht="15.75" customHeight="1" thickBot="1" x14ac:dyDescent="0.3">
      <c r="A7" s="620"/>
      <c r="B7" s="60"/>
      <c r="C7" s="534"/>
      <c r="E7" s="509"/>
      <c r="F7" s="1757" t="s">
        <v>137</v>
      </c>
      <c r="G7" s="1757"/>
      <c r="H7" s="1757"/>
      <c r="I7" s="1757"/>
      <c r="J7" s="1757"/>
      <c r="K7" s="1757"/>
      <c r="L7" s="1757"/>
      <c r="M7" s="1757"/>
    </row>
    <row r="8" spans="1:13" ht="15.75" customHeight="1" x14ac:dyDescent="0.25">
      <c r="A8" s="620"/>
      <c r="B8" s="1216" t="s">
        <v>167</v>
      </c>
      <c r="C8" s="479"/>
      <c r="E8" s="761"/>
      <c r="F8" s="762" t="s">
        <v>6</v>
      </c>
      <c r="G8" s="763" t="s">
        <v>572</v>
      </c>
      <c r="H8" s="764"/>
      <c r="I8" s="765"/>
      <c r="J8" s="766"/>
      <c r="K8" s="766"/>
      <c r="L8" s="766"/>
      <c r="M8" s="766"/>
    </row>
    <row r="9" spans="1:13" ht="15.75" customHeight="1" x14ac:dyDescent="0.25">
      <c r="A9" s="620"/>
      <c r="B9" s="1241" t="s">
        <v>194</v>
      </c>
      <c r="C9" s="479"/>
      <c r="E9" s="761"/>
      <c r="F9" s="762" t="s">
        <v>6</v>
      </c>
      <c r="G9" s="767" t="s">
        <v>410</v>
      </c>
      <c r="H9" s="764"/>
      <c r="I9" s="765"/>
      <c r="J9" s="766"/>
      <c r="K9" s="766"/>
      <c r="L9" s="766"/>
      <c r="M9" s="766"/>
    </row>
    <row r="10" spans="1:13" ht="15.75" customHeight="1" x14ac:dyDescent="0.25">
      <c r="A10" s="620"/>
      <c r="B10" s="665"/>
      <c r="C10" s="672"/>
      <c r="E10" s="761"/>
      <c r="F10" s="762" t="s">
        <v>6</v>
      </c>
      <c r="G10" s="767" t="s">
        <v>573</v>
      </c>
      <c r="H10" s="764"/>
      <c r="I10" s="765"/>
      <c r="J10" s="766"/>
      <c r="K10" s="766"/>
      <c r="L10" s="766"/>
      <c r="M10" s="766"/>
    </row>
    <row r="11" spans="1:13" ht="15.75" customHeight="1" x14ac:dyDescent="0.25">
      <c r="A11" s="620"/>
      <c r="B11" s="1243" t="s">
        <v>560</v>
      </c>
      <c r="C11" s="479"/>
      <c r="E11" s="761"/>
      <c r="F11" s="762" t="s">
        <v>6</v>
      </c>
      <c r="G11" s="767" t="s">
        <v>411</v>
      </c>
      <c r="H11" s="764"/>
      <c r="I11" s="765"/>
      <c r="J11" s="766"/>
      <c r="K11" s="766"/>
      <c r="L11" s="766"/>
      <c r="M11" s="766"/>
    </row>
    <row r="12" spans="1:13" ht="15.75" customHeight="1" x14ac:dyDescent="0.25">
      <c r="A12" s="58"/>
      <c r="B12" s="669" t="s">
        <v>561</v>
      </c>
      <c r="C12" s="59"/>
      <c r="E12" s="768"/>
      <c r="F12" s="762" t="s">
        <v>6</v>
      </c>
      <c r="G12" s="767" t="s">
        <v>574</v>
      </c>
      <c r="H12" s="764"/>
      <c r="I12" s="765"/>
      <c r="J12" s="766"/>
      <c r="K12" s="765"/>
      <c r="L12" s="765"/>
      <c r="M12" s="765"/>
    </row>
    <row r="13" spans="1:13" ht="15.75" customHeight="1" x14ac:dyDescent="0.25">
      <c r="A13" s="620"/>
      <c r="B13" s="1242" t="s">
        <v>220</v>
      </c>
      <c r="C13" s="479"/>
      <c r="E13" s="768"/>
      <c r="F13" s="762" t="s">
        <v>6</v>
      </c>
      <c r="G13" s="767" t="s">
        <v>575</v>
      </c>
      <c r="H13" s="764"/>
      <c r="I13" s="765"/>
      <c r="J13" s="766"/>
      <c r="K13" s="765"/>
      <c r="L13" s="765"/>
      <c r="M13" s="765"/>
    </row>
    <row r="14" spans="1:13" ht="15.75" customHeight="1" x14ac:dyDescent="0.25">
      <c r="A14" s="58"/>
      <c r="B14" s="1240" t="s">
        <v>332</v>
      </c>
      <c r="C14" s="479"/>
      <c r="E14" s="769"/>
      <c r="F14" s="770"/>
      <c r="G14" s="771"/>
      <c r="H14" s="772"/>
      <c r="I14" s="770"/>
      <c r="J14" s="770"/>
      <c r="K14" s="770"/>
      <c r="L14" s="770"/>
      <c r="M14" s="770"/>
    </row>
    <row r="15" spans="1:13" ht="15.75" customHeight="1" x14ac:dyDescent="0.2">
      <c r="A15" s="58"/>
      <c r="B15" s="1225" t="s">
        <v>368</v>
      </c>
      <c r="C15" s="479"/>
      <c r="E15" s="773"/>
      <c r="F15" s="1758" t="s">
        <v>576</v>
      </c>
      <c r="G15" s="1758"/>
      <c r="H15" s="1758"/>
      <c r="I15" s="1758"/>
      <c r="J15" s="1758"/>
      <c r="K15" s="1758"/>
      <c r="L15" s="1758"/>
      <c r="M15" s="1758"/>
    </row>
    <row r="16" spans="1:13" ht="15.75" customHeight="1" x14ac:dyDescent="0.2">
      <c r="A16" s="58"/>
      <c r="B16" s="1226" t="s">
        <v>461</v>
      </c>
      <c r="C16" s="483"/>
      <c r="E16" s="774"/>
      <c r="F16" s="774"/>
      <c r="G16" s="775"/>
      <c r="H16" s="775"/>
      <c r="I16" s="774"/>
      <c r="J16" s="774"/>
      <c r="K16" s="776"/>
      <c r="L16" s="777"/>
      <c r="M16" s="778"/>
    </row>
    <row r="17" spans="1:13" ht="15.75" customHeight="1" x14ac:dyDescent="0.2">
      <c r="A17" s="58"/>
      <c r="B17" s="1247" t="s">
        <v>487</v>
      </c>
      <c r="C17" s="419"/>
      <c r="E17" s="779"/>
      <c r="F17" s="780"/>
      <c r="G17" s="781">
        <v>1</v>
      </c>
      <c r="H17" s="781" t="s">
        <v>57</v>
      </c>
      <c r="I17" s="780" t="s">
        <v>173</v>
      </c>
      <c r="J17" s="780" t="s">
        <v>239</v>
      </c>
      <c r="K17" s="780" t="s">
        <v>1</v>
      </c>
      <c r="L17" s="782">
        <v>1</v>
      </c>
      <c r="M17" s="783">
        <f>TIME(MID(F15,SEARCH(":",F15)-2,2),MID(F15,SEARCH(":",F15)+1,2),0)</f>
        <v>0.4375</v>
      </c>
    </row>
    <row r="18" spans="1:13" ht="15.75" customHeight="1" x14ac:dyDescent="0.2">
      <c r="A18" s="58"/>
      <c r="B18" s="60"/>
      <c r="C18" s="59"/>
      <c r="E18" s="784"/>
      <c r="F18" s="785"/>
      <c r="G18" s="786">
        <f t="shared" ref="G18:G25" si="0">G17+1</f>
        <v>2</v>
      </c>
      <c r="H18" s="786" t="s">
        <v>57</v>
      </c>
      <c r="I18" s="787" t="s">
        <v>400</v>
      </c>
      <c r="J18" s="787" t="s">
        <v>239</v>
      </c>
      <c r="K18" s="787" t="s">
        <v>1</v>
      </c>
      <c r="L18" s="788">
        <v>9</v>
      </c>
      <c r="M18" s="789">
        <f t="shared" ref="M18:M25" si="1">M17+TIME(0,L17,0)</f>
        <v>0.43819444444444444</v>
      </c>
    </row>
    <row r="19" spans="1:13" ht="15.75" customHeight="1" x14ac:dyDescent="0.2">
      <c r="A19" s="620"/>
      <c r="B19" s="1243" t="s">
        <v>564</v>
      </c>
      <c r="C19" s="479"/>
      <c r="E19" s="779"/>
      <c r="F19" s="790"/>
      <c r="G19" s="781">
        <f t="shared" si="0"/>
        <v>3</v>
      </c>
      <c r="H19" s="781" t="s">
        <v>2</v>
      </c>
      <c r="I19" s="780" t="s">
        <v>82</v>
      </c>
      <c r="J19" s="780" t="s">
        <v>239</v>
      </c>
      <c r="K19" s="780" t="s">
        <v>1</v>
      </c>
      <c r="L19" s="782">
        <v>10</v>
      </c>
      <c r="M19" s="783">
        <f t="shared" si="1"/>
        <v>0.44444444444444442</v>
      </c>
    </row>
    <row r="20" spans="1:13" ht="15.75" customHeight="1" x14ac:dyDescent="0.2">
      <c r="A20" s="58"/>
      <c r="B20" s="669" t="s">
        <v>565</v>
      </c>
      <c r="C20" s="59"/>
      <c r="E20" s="784"/>
      <c r="F20" s="787"/>
      <c r="G20" s="786">
        <f t="shared" si="0"/>
        <v>4</v>
      </c>
      <c r="H20" s="786" t="s">
        <v>2</v>
      </c>
      <c r="I20" s="787" t="s">
        <v>83</v>
      </c>
      <c r="J20" s="787" t="s">
        <v>239</v>
      </c>
      <c r="K20" s="787" t="s">
        <v>1</v>
      </c>
      <c r="L20" s="788">
        <v>30</v>
      </c>
      <c r="M20" s="789">
        <f t="shared" si="1"/>
        <v>0.45138888888888884</v>
      </c>
    </row>
    <row r="21" spans="1:13" ht="15.75" customHeight="1" x14ac:dyDescent="0.2">
      <c r="A21" s="620"/>
      <c r="B21" s="1217" t="s">
        <v>328</v>
      </c>
      <c r="C21" s="479"/>
      <c r="E21" s="779"/>
      <c r="F21" s="790"/>
      <c r="G21" s="781">
        <f t="shared" si="0"/>
        <v>5</v>
      </c>
      <c r="H21" s="781" t="s">
        <v>2</v>
      </c>
      <c r="I21" s="780" t="s">
        <v>413</v>
      </c>
      <c r="J21" s="780" t="s">
        <v>239</v>
      </c>
      <c r="K21" s="780" t="s">
        <v>4</v>
      </c>
      <c r="L21" s="782">
        <v>20</v>
      </c>
      <c r="M21" s="783">
        <f t="shared" si="1"/>
        <v>0.47222222222222215</v>
      </c>
    </row>
    <row r="22" spans="1:13" ht="15.75" customHeight="1" x14ac:dyDescent="0.25">
      <c r="A22" s="58"/>
      <c r="B22" s="1219" t="s">
        <v>367</v>
      </c>
      <c r="C22" s="479"/>
      <c r="E22" s="784"/>
      <c r="F22" s="787"/>
      <c r="G22" s="786">
        <f t="shared" si="0"/>
        <v>6</v>
      </c>
      <c r="H22" s="786" t="s">
        <v>57</v>
      </c>
      <c r="I22" s="787" t="s">
        <v>577</v>
      </c>
      <c r="J22" s="787" t="s">
        <v>239</v>
      </c>
      <c r="K22" s="787" t="s">
        <v>1</v>
      </c>
      <c r="L22" s="788">
        <v>20</v>
      </c>
      <c r="M22" s="789">
        <f t="shared" si="1"/>
        <v>0.48611111111111105</v>
      </c>
    </row>
    <row r="23" spans="1:13" ht="15.75" customHeight="1" x14ac:dyDescent="0.25">
      <c r="A23" s="58"/>
      <c r="B23" s="1245" t="s">
        <v>386</v>
      </c>
      <c r="C23" s="479"/>
      <c r="E23" s="791"/>
      <c r="F23" s="780"/>
      <c r="G23" s="781">
        <f t="shared" si="0"/>
        <v>7</v>
      </c>
      <c r="H23" s="781" t="s">
        <v>76</v>
      </c>
      <c r="I23" s="780" t="s">
        <v>84</v>
      </c>
      <c r="J23" s="792" t="s">
        <v>239</v>
      </c>
      <c r="K23" s="780" t="s">
        <v>85</v>
      </c>
      <c r="L23" s="793">
        <v>10</v>
      </c>
      <c r="M23" s="783">
        <f t="shared" si="1"/>
        <v>0.49999999999999994</v>
      </c>
    </row>
    <row r="24" spans="1:13" ht="15.75" customHeight="1" x14ac:dyDescent="0.25">
      <c r="A24" s="58"/>
      <c r="B24" s="1221" t="s">
        <v>385</v>
      </c>
      <c r="C24" s="479"/>
      <c r="E24" s="794"/>
      <c r="F24" s="787"/>
      <c r="G24" s="786">
        <f t="shared" si="0"/>
        <v>8</v>
      </c>
      <c r="H24" s="786" t="s">
        <v>76</v>
      </c>
      <c r="I24" s="787" t="s">
        <v>578</v>
      </c>
      <c r="J24" s="787" t="s">
        <v>239</v>
      </c>
      <c r="K24" s="787" t="s">
        <v>4</v>
      </c>
      <c r="L24" s="795">
        <v>20</v>
      </c>
      <c r="M24" s="789">
        <f t="shared" si="1"/>
        <v>0.50694444444444442</v>
      </c>
    </row>
    <row r="25" spans="1:13" ht="15.75" customHeight="1" x14ac:dyDescent="0.25">
      <c r="A25" s="58"/>
      <c r="B25" s="1222" t="s">
        <v>463</v>
      </c>
      <c r="C25" s="479"/>
      <c r="E25" s="791"/>
      <c r="F25" s="780"/>
      <c r="G25" s="781">
        <f t="shared" si="0"/>
        <v>9</v>
      </c>
      <c r="H25" s="781" t="s">
        <v>2</v>
      </c>
      <c r="I25" s="780" t="s">
        <v>242</v>
      </c>
      <c r="J25" s="792"/>
      <c r="K25" s="780"/>
      <c r="L25" s="793"/>
      <c r="M25" s="796">
        <f t="shared" si="1"/>
        <v>0.52083333333333326</v>
      </c>
    </row>
    <row r="26" spans="1:13" ht="15.75" customHeight="1" x14ac:dyDescent="0.25">
      <c r="A26" s="58"/>
      <c r="B26" s="1223" t="s">
        <v>464</v>
      </c>
      <c r="C26" s="479"/>
      <c r="E26" s="797"/>
      <c r="F26" s="798"/>
      <c r="G26" s="799"/>
      <c r="H26" s="800"/>
      <c r="I26" s="801"/>
      <c r="J26" s="799"/>
      <c r="K26" s="799"/>
      <c r="L26" s="795"/>
      <c r="M26" s="802"/>
    </row>
    <row r="27" spans="1:13" ht="15.75" customHeight="1" x14ac:dyDescent="0.25">
      <c r="A27" s="58"/>
      <c r="B27" s="1233" t="s">
        <v>42</v>
      </c>
      <c r="C27" s="479"/>
      <c r="E27" s="769"/>
      <c r="F27" s="770"/>
      <c r="G27" s="771"/>
      <c r="H27" s="772"/>
      <c r="I27" s="770"/>
      <c r="J27" s="770"/>
      <c r="K27" s="770"/>
      <c r="L27" s="770"/>
      <c r="M27" s="770"/>
    </row>
    <row r="28" spans="1:13" ht="15.75" customHeight="1" x14ac:dyDescent="0.25">
      <c r="A28" s="58"/>
      <c r="B28" s="1207" t="s">
        <v>36</v>
      </c>
      <c r="C28" s="479"/>
      <c r="E28" s="769"/>
      <c r="F28" s="770"/>
      <c r="G28" s="771"/>
      <c r="H28" s="772"/>
      <c r="I28" s="770"/>
      <c r="J28" s="770"/>
      <c r="K28" s="770"/>
      <c r="L28" s="770"/>
      <c r="M28" s="770"/>
    </row>
    <row r="29" spans="1:13" ht="28.5" customHeight="1" x14ac:dyDescent="0.2">
      <c r="A29" s="58"/>
      <c r="B29" s="60"/>
      <c r="C29" s="59"/>
      <c r="E29" s="773"/>
      <c r="F29" s="1758"/>
      <c r="G29" s="1758"/>
      <c r="H29" s="1758"/>
      <c r="I29" s="1758"/>
      <c r="J29" s="1758"/>
      <c r="K29" s="1758"/>
      <c r="L29" s="1758"/>
      <c r="M29" s="1758"/>
    </row>
    <row r="30" spans="1:13" ht="15.75" customHeight="1" x14ac:dyDescent="0.2">
      <c r="A30" s="58"/>
      <c r="B30" s="60"/>
      <c r="C30" s="59"/>
      <c r="E30" s="774"/>
      <c r="F30" s="774"/>
      <c r="G30" s="775"/>
      <c r="H30" s="775"/>
      <c r="I30" s="774"/>
      <c r="J30" s="774"/>
      <c r="K30" s="776"/>
      <c r="L30" s="777"/>
      <c r="M30" s="778"/>
    </row>
    <row r="31" spans="1:13" ht="15.75" customHeight="1" x14ac:dyDescent="0.2">
      <c r="A31" s="58"/>
      <c r="B31" s="60"/>
      <c r="C31" s="59"/>
      <c r="E31" s="779"/>
      <c r="F31" s="780"/>
      <c r="G31" s="781"/>
      <c r="H31" s="781"/>
      <c r="I31" s="780"/>
      <c r="J31" s="780"/>
      <c r="K31" s="780"/>
      <c r="L31" s="782"/>
      <c r="M31" s="783"/>
    </row>
    <row r="32" spans="1:13" ht="15.75" customHeight="1" x14ac:dyDescent="0.2">
      <c r="A32" s="58"/>
      <c r="B32" s="60"/>
      <c r="C32" s="59"/>
      <c r="E32" s="784"/>
      <c r="F32" s="785"/>
      <c r="G32" s="786"/>
      <c r="H32" s="786"/>
      <c r="I32" s="787"/>
      <c r="J32" s="787"/>
      <c r="K32" s="787"/>
      <c r="L32" s="788"/>
      <c r="M32" s="789"/>
    </row>
    <row r="33" spans="1:13" ht="15.75" customHeight="1" x14ac:dyDescent="0.2">
      <c r="A33" s="620"/>
      <c r="B33" s="1243" t="s">
        <v>562</v>
      </c>
      <c r="C33" s="479"/>
      <c r="E33" s="779"/>
      <c r="F33" s="790"/>
      <c r="G33" s="781"/>
      <c r="H33" s="781"/>
      <c r="I33" s="780"/>
      <c r="J33" s="780"/>
      <c r="K33" s="780"/>
      <c r="L33" s="782"/>
      <c r="M33" s="783"/>
    </row>
    <row r="34" spans="1:13" ht="15.75" customHeight="1" x14ac:dyDescent="0.2">
      <c r="A34" s="58"/>
      <c r="B34" s="669" t="s">
        <v>563</v>
      </c>
      <c r="C34" s="59"/>
      <c r="E34" s="784"/>
      <c r="F34" s="787"/>
      <c r="G34" s="786"/>
      <c r="H34" s="786"/>
      <c r="I34" s="787"/>
      <c r="J34" s="787"/>
      <c r="K34" s="787"/>
      <c r="L34" s="788"/>
      <c r="M34" s="789"/>
    </row>
    <row r="35" spans="1:13" ht="15.75" customHeight="1" x14ac:dyDescent="0.2">
      <c r="A35" s="58"/>
      <c r="B35" s="1239" t="s">
        <v>726</v>
      </c>
      <c r="C35" s="479"/>
      <c r="E35" s="803"/>
      <c r="F35" s="804"/>
      <c r="G35" s="805"/>
      <c r="H35" s="806"/>
      <c r="I35" s="807"/>
      <c r="J35" s="805"/>
      <c r="K35" s="805"/>
      <c r="L35" s="793"/>
      <c r="M35" s="796"/>
    </row>
    <row r="36" spans="1:13" ht="15.75" customHeight="1" x14ac:dyDescent="0.25">
      <c r="A36" s="58"/>
      <c r="B36" s="1203" t="s">
        <v>556</v>
      </c>
      <c r="C36" s="479"/>
      <c r="E36" s="769"/>
      <c r="F36" s="770"/>
      <c r="G36" s="771"/>
      <c r="H36" s="772"/>
      <c r="I36" s="770"/>
      <c r="J36" s="770"/>
      <c r="K36" s="770"/>
      <c r="L36" s="770"/>
      <c r="M36" s="770"/>
    </row>
    <row r="37" spans="1:13" ht="15.75" customHeight="1" x14ac:dyDescent="0.2">
      <c r="A37" s="58"/>
      <c r="B37" s="60"/>
      <c r="C37" s="59"/>
      <c r="E37" s="773"/>
      <c r="F37" s="1758"/>
      <c r="G37" s="1758"/>
      <c r="H37" s="1758"/>
      <c r="I37" s="1758"/>
      <c r="J37" s="1758"/>
      <c r="K37" s="1758"/>
      <c r="L37" s="1758"/>
      <c r="M37" s="1758"/>
    </row>
    <row r="38" spans="1:13" ht="15.75" customHeight="1" thickBot="1" x14ac:dyDescent="0.25">
      <c r="A38" s="58"/>
      <c r="B38" s="60"/>
      <c r="C38" s="59"/>
      <c r="E38" s="779"/>
      <c r="F38" s="804"/>
      <c r="G38" s="805"/>
      <c r="H38" s="806"/>
      <c r="I38" s="807" t="s">
        <v>414</v>
      </c>
      <c r="J38" s="805"/>
      <c r="K38" s="805"/>
      <c r="L38" s="793"/>
      <c r="M38" s="796"/>
    </row>
    <row r="39" spans="1:13" ht="15.75" customHeight="1" x14ac:dyDescent="0.2">
      <c r="A39" s="58"/>
      <c r="B39" s="1235" t="s">
        <v>391</v>
      </c>
      <c r="C39" s="484"/>
      <c r="E39" s="784"/>
      <c r="F39" s="812"/>
      <c r="G39" s="813"/>
      <c r="H39" s="813"/>
      <c r="I39" s="814"/>
      <c r="J39" s="814"/>
      <c r="K39" s="812"/>
      <c r="L39" s="815"/>
      <c r="M39" s="816"/>
    </row>
    <row r="40" spans="1:13" ht="15.75" customHeight="1" x14ac:dyDescent="0.2">
      <c r="A40" s="58"/>
      <c r="B40" s="1236" t="s">
        <v>340</v>
      </c>
      <c r="C40" s="484"/>
      <c r="E40" s="779"/>
      <c r="F40" s="817"/>
      <c r="G40" s="818"/>
      <c r="H40" s="818"/>
      <c r="I40" s="819" t="s">
        <v>415</v>
      </c>
      <c r="J40" s="819"/>
      <c r="K40" s="817"/>
      <c r="L40" s="820"/>
      <c r="M40" s="821"/>
    </row>
    <row r="41" spans="1:13" ht="15.75" customHeight="1" x14ac:dyDescent="0.2">
      <c r="A41" s="58"/>
      <c r="B41" s="1227" t="s">
        <v>318</v>
      </c>
      <c r="C41" s="484"/>
      <c r="E41" s="797"/>
      <c r="F41" s="822"/>
      <c r="G41" s="823"/>
      <c r="H41" s="823"/>
      <c r="I41" s="823" t="s">
        <v>416</v>
      </c>
      <c r="J41" s="824"/>
      <c r="K41" s="824"/>
      <c r="L41" s="824"/>
      <c r="M41" s="825"/>
    </row>
    <row r="42" spans="1:13" ht="15.75" customHeight="1" x14ac:dyDescent="0.2">
      <c r="A42" s="58"/>
      <c r="B42" s="1228" t="s">
        <v>168</v>
      </c>
      <c r="C42" s="484"/>
      <c r="E42" s="779"/>
      <c r="F42" s="826"/>
      <c r="G42" s="827"/>
      <c r="H42" s="827"/>
      <c r="I42" s="828"/>
      <c r="J42" s="829"/>
      <c r="K42" s="829"/>
      <c r="L42" s="829"/>
      <c r="M42" s="830"/>
    </row>
    <row r="43" spans="1:13" ht="15.75" customHeight="1" x14ac:dyDescent="0.2">
      <c r="A43" s="58"/>
      <c r="B43" s="1229" t="s">
        <v>169</v>
      </c>
      <c r="C43" s="484"/>
      <c r="E43" s="784"/>
      <c r="F43" s="831"/>
      <c r="G43" s="832"/>
      <c r="H43" s="832"/>
      <c r="I43" s="833" t="s">
        <v>417</v>
      </c>
      <c r="J43" s="834"/>
      <c r="K43" s="834"/>
      <c r="L43" s="834"/>
      <c r="M43" s="835"/>
    </row>
    <row r="44" spans="1:13" ht="15.75" customHeight="1" x14ac:dyDescent="0.2">
      <c r="A44" s="58"/>
      <c r="B44" s="1230" t="s">
        <v>166</v>
      </c>
      <c r="C44" s="484"/>
      <c r="E44" s="779"/>
      <c r="F44" s="836"/>
      <c r="G44" s="837" t="s">
        <v>7</v>
      </c>
      <c r="H44" s="837"/>
      <c r="I44" s="838" t="s">
        <v>418</v>
      </c>
      <c r="J44" s="837"/>
      <c r="K44" s="837"/>
      <c r="L44" s="839"/>
      <c r="M44" s="840"/>
    </row>
    <row r="45" spans="1:13" ht="15.75" customHeight="1" x14ac:dyDescent="0.2">
      <c r="A45" s="58"/>
      <c r="B45" s="1231" t="s">
        <v>336</v>
      </c>
      <c r="C45" s="484"/>
      <c r="E45" s="797"/>
      <c r="F45" s="841"/>
      <c r="G45" s="842"/>
      <c r="H45" s="842"/>
      <c r="I45" s="842"/>
      <c r="J45" s="832"/>
      <c r="K45" s="833"/>
      <c r="L45" s="843"/>
      <c r="M45" s="844"/>
    </row>
    <row r="46" spans="1:13" ht="15.75" customHeight="1" x14ac:dyDescent="0.2">
      <c r="A46" s="58"/>
      <c r="B46" s="1231" t="s">
        <v>337</v>
      </c>
      <c r="C46" s="484"/>
      <c r="E46" s="803"/>
      <c r="F46" s="845"/>
      <c r="G46" s="846"/>
      <c r="H46" s="846"/>
      <c r="I46" s="838" t="s">
        <v>394</v>
      </c>
      <c r="J46" s="837"/>
      <c r="K46" s="838"/>
      <c r="L46" s="847"/>
      <c r="M46" s="840"/>
    </row>
    <row r="47" spans="1:13" ht="15.75" customHeight="1" x14ac:dyDescent="0.2">
      <c r="A47" s="58"/>
      <c r="B47" s="1231" t="s">
        <v>198</v>
      </c>
      <c r="C47" s="484"/>
      <c r="E47" s="808"/>
      <c r="F47" s="808"/>
      <c r="G47" s="809"/>
      <c r="H47" s="809"/>
      <c r="I47" s="810" t="s">
        <v>395</v>
      </c>
      <c r="J47" s="810"/>
      <c r="K47" s="810"/>
      <c r="L47" s="808"/>
      <c r="M47" s="811"/>
    </row>
    <row r="48" spans="1:13" ht="15.75" customHeight="1" x14ac:dyDescent="0.2">
      <c r="A48" s="58"/>
      <c r="B48" s="1231" t="s">
        <v>342</v>
      </c>
      <c r="C48" s="484"/>
    </row>
    <row r="49" spans="1:3" ht="15.75" customHeight="1" x14ac:dyDescent="0.2">
      <c r="A49" s="58"/>
      <c r="B49" s="1231" t="s">
        <v>338</v>
      </c>
      <c r="C49" s="484"/>
    </row>
    <row r="50" spans="1:3" ht="15.75" customHeight="1" x14ac:dyDescent="0.2">
      <c r="A50" s="58"/>
      <c r="B50" s="1231" t="s">
        <v>197</v>
      </c>
      <c r="C50" s="484"/>
    </row>
    <row r="51" spans="1:3" ht="15.75" customHeight="1" x14ac:dyDescent="0.2">
      <c r="A51" s="58"/>
      <c r="B51" s="1231" t="s">
        <v>339</v>
      </c>
      <c r="C51" s="484"/>
    </row>
    <row r="52" spans="1:3" ht="15.75" customHeight="1" x14ac:dyDescent="0.2">
      <c r="A52" s="58"/>
      <c r="B52" s="1244" t="s">
        <v>170</v>
      </c>
      <c r="C52" s="484"/>
    </row>
    <row r="53" spans="1:3" ht="15.75" customHeight="1" x14ac:dyDescent="0.2">
      <c r="A53" s="58"/>
      <c r="B53" s="60"/>
      <c r="C53" s="59"/>
    </row>
    <row r="54" spans="1:3" ht="15.75" customHeight="1" thickBot="1" x14ac:dyDescent="0.25">
      <c r="A54" s="621"/>
      <c r="B54" s="622" t="s">
        <v>559</v>
      </c>
      <c r="C54" s="623"/>
    </row>
  </sheetData>
  <mergeCells count="10">
    <mergeCell ref="F7:M7"/>
    <mergeCell ref="F29:M29"/>
    <mergeCell ref="F37:M37"/>
    <mergeCell ref="F15:M15"/>
    <mergeCell ref="F2:M2"/>
    <mergeCell ref="F3:M3"/>
    <mergeCell ref="F4:M4"/>
    <mergeCell ref="F5:M5"/>
    <mergeCell ref="B4:B6"/>
    <mergeCell ref="F6:M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5" right="0.75" top="1" bottom="1" header="0.5" footer="0.5"/>
  <pageSetup scale="62" orientation="portrait" horizontalDpi="4294967293"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M74"/>
  <sheetViews>
    <sheetView showGridLines="0" zoomScale="66" zoomScaleNormal="90" workbookViewId="0">
      <selection activeCell="M50" sqref="E39:M50"/>
    </sheetView>
  </sheetViews>
  <sheetFormatPr defaultRowHeight="15.75" customHeight="1" x14ac:dyDescent="0.2"/>
  <cols>
    <col min="1" max="1" width="1.42578125" style="658" customWidth="1"/>
    <col min="2" max="2" width="13.5703125" style="658" customWidth="1"/>
    <col min="3" max="3" width="1.42578125" style="658" customWidth="1"/>
    <col min="4" max="5" width="1.42578125" customWidth="1"/>
    <col min="6" max="6" width="10.28515625" customWidth="1"/>
    <col min="7" max="7" width="8.5703125" customWidth="1"/>
    <col min="8" max="8" width="82.28515625" customWidth="1"/>
    <col min="9" max="9" width="5.5703125" customWidth="1"/>
    <col min="10" max="10" width="9.5703125" customWidth="1"/>
    <col min="11" max="11" width="5.85546875" customWidth="1"/>
    <col min="12" max="12" width="9.85546875" customWidth="1"/>
    <col min="13" max="13" width="10.85546875" customWidth="1"/>
  </cols>
  <sheetData>
    <row r="1" spans="1:12" ht="15.75" customHeight="1" x14ac:dyDescent="0.2">
      <c r="A1" s="1248"/>
      <c r="B1" s="671" t="s">
        <v>559</v>
      </c>
      <c r="C1" s="1249"/>
      <c r="E1" s="439"/>
      <c r="F1" s="439"/>
      <c r="G1" s="439"/>
      <c r="H1" s="439"/>
      <c r="I1" s="439"/>
      <c r="J1" s="439"/>
      <c r="K1" s="439"/>
      <c r="L1" s="440"/>
    </row>
    <row r="2" spans="1:12" ht="15.75" customHeight="1" thickBot="1" x14ac:dyDescent="0.25">
      <c r="A2" s="620"/>
      <c r="B2" s="1232"/>
      <c r="C2" s="59"/>
      <c r="E2" s="1760" t="s">
        <v>80</v>
      </c>
      <c r="F2" s="1760"/>
      <c r="G2" s="1760"/>
      <c r="H2" s="1760"/>
      <c r="I2" s="1760"/>
      <c r="J2" s="1760"/>
      <c r="K2" s="1760"/>
      <c r="L2" s="1760"/>
    </row>
    <row r="3" spans="1:12" ht="15.75" customHeight="1" thickBot="1" x14ac:dyDescent="0.25">
      <c r="A3" s="620"/>
      <c r="B3" s="306" t="s">
        <v>106</v>
      </c>
      <c r="C3" s="59"/>
      <c r="E3" s="1761" t="s">
        <v>433</v>
      </c>
      <c r="F3" s="1761"/>
      <c r="G3" s="1761"/>
      <c r="H3" s="1761"/>
      <c r="I3" s="1761"/>
      <c r="J3" s="1761"/>
      <c r="K3" s="1761"/>
      <c r="L3" s="1761"/>
    </row>
    <row r="4" spans="1:12" ht="15.75" customHeight="1" x14ac:dyDescent="0.2">
      <c r="A4" s="620"/>
      <c r="B4" s="1423" t="str">
        <f>Title!$B$4</f>
        <v>R3</v>
      </c>
      <c r="C4" s="59"/>
      <c r="E4" s="1762" t="s">
        <v>586</v>
      </c>
      <c r="F4" s="1762"/>
      <c r="G4" s="1762"/>
      <c r="H4" s="1762"/>
      <c r="I4" s="1762"/>
      <c r="J4" s="1762"/>
      <c r="K4" s="1762"/>
      <c r="L4" s="1762"/>
    </row>
    <row r="5" spans="1:12" ht="15.75" customHeight="1" x14ac:dyDescent="0.2">
      <c r="A5" s="620"/>
      <c r="B5" s="1424"/>
      <c r="C5" s="59"/>
      <c r="E5" s="747" t="s">
        <v>6</v>
      </c>
      <c r="F5" s="746" t="s">
        <v>579</v>
      </c>
      <c r="G5" s="745"/>
      <c r="H5" s="744"/>
      <c r="I5" s="744"/>
      <c r="J5" s="744"/>
      <c r="K5" s="744"/>
      <c r="L5" s="743"/>
    </row>
    <row r="6" spans="1:12" ht="15.75" customHeight="1" thickBot="1" x14ac:dyDescent="0.25">
      <c r="A6" s="620"/>
      <c r="B6" s="1425"/>
      <c r="C6" s="59"/>
      <c r="E6" s="747" t="s">
        <v>6</v>
      </c>
      <c r="F6" s="746" t="s">
        <v>580</v>
      </c>
      <c r="G6" s="745"/>
      <c r="H6" s="744"/>
      <c r="I6" s="744"/>
      <c r="J6" s="744"/>
      <c r="K6" s="744"/>
      <c r="L6" s="743"/>
    </row>
    <row r="7" spans="1:12" ht="15.75" customHeight="1" thickBot="1" x14ac:dyDescent="0.25">
      <c r="A7" s="620"/>
      <c r="B7" s="60"/>
      <c r="C7" s="534"/>
      <c r="E7" s="747" t="s">
        <v>6</v>
      </c>
      <c r="F7" s="746"/>
      <c r="G7" s="745"/>
      <c r="H7" s="744"/>
      <c r="I7" s="744"/>
      <c r="J7" s="744"/>
      <c r="K7" s="744"/>
      <c r="L7" s="743"/>
    </row>
    <row r="8" spans="1:12" ht="15.75" customHeight="1" x14ac:dyDescent="0.2">
      <c r="A8" s="620"/>
      <c r="B8" s="1216" t="s">
        <v>167</v>
      </c>
      <c r="C8" s="479"/>
      <c r="E8" s="1759" t="s">
        <v>581</v>
      </c>
      <c r="F8" s="1759"/>
      <c r="G8" s="1759"/>
      <c r="H8" s="1759"/>
      <c r="I8" s="1759"/>
      <c r="J8" s="1759"/>
      <c r="K8" s="1759"/>
      <c r="L8" s="1759"/>
    </row>
    <row r="9" spans="1:12" ht="15.75" customHeight="1" x14ac:dyDescent="0.2">
      <c r="A9" s="620"/>
      <c r="B9" s="1241" t="s">
        <v>194</v>
      </c>
      <c r="C9" s="479"/>
      <c r="E9" s="679"/>
      <c r="F9" s="680"/>
      <c r="G9" s="742"/>
      <c r="H9" s="742"/>
      <c r="I9" s="742"/>
      <c r="J9" s="742"/>
      <c r="K9" s="742"/>
      <c r="L9" s="741"/>
    </row>
    <row r="10" spans="1:12" ht="15.75" customHeight="1" x14ac:dyDescent="0.2">
      <c r="A10" s="620"/>
      <c r="B10" s="665"/>
      <c r="C10" s="672"/>
      <c r="E10" s="740"/>
      <c r="F10" s="681">
        <v>1</v>
      </c>
      <c r="G10" s="739" t="s">
        <v>0</v>
      </c>
      <c r="H10" s="738" t="s">
        <v>420</v>
      </c>
      <c r="I10" s="738" t="s">
        <v>239</v>
      </c>
      <c r="J10" s="738" t="s">
        <v>1</v>
      </c>
      <c r="K10" s="737">
        <v>1</v>
      </c>
      <c r="L10" s="736">
        <v>0.5625</v>
      </c>
    </row>
    <row r="11" spans="1:12" ht="15.75" customHeight="1" x14ac:dyDescent="0.2">
      <c r="A11" s="620"/>
      <c r="B11" s="1243" t="s">
        <v>560</v>
      </c>
      <c r="C11" s="479"/>
      <c r="E11" s="753"/>
      <c r="F11" s="682">
        <v>2</v>
      </c>
      <c r="G11" s="751" t="s">
        <v>0</v>
      </c>
      <c r="H11" s="749" t="s">
        <v>582</v>
      </c>
      <c r="I11" s="752" t="s">
        <v>239</v>
      </c>
      <c r="J11" s="752" t="s">
        <v>1</v>
      </c>
      <c r="K11" s="750">
        <v>10</v>
      </c>
      <c r="L11" s="735">
        <f>L10+TIME(0,K10,0)</f>
        <v>0.56319444444444444</v>
      </c>
    </row>
    <row r="12" spans="1:12" ht="24" customHeight="1" x14ac:dyDescent="0.2">
      <c r="A12" s="58"/>
      <c r="B12" s="669" t="s">
        <v>561</v>
      </c>
      <c r="C12" s="59"/>
      <c r="E12" s="754"/>
      <c r="F12" s="848">
        <v>3</v>
      </c>
      <c r="G12" s="734" t="s">
        <v>0</v>
      </c>
      <c r="H12" s="733" t="s">
        <v>423</v>
      </c>
      <c r="I12" s="738" t="s">
        <v>239</v>
      </c>
      <c r="J12" s="738" t="s">
        <v>1</v>
      </c>
      <c r="K12" s="737">
        <v>1</v>
      </c>
      <c r="L12" s="736">
        <f>L11+TIME(0,K11,0)</f>
        <v>0.57013888888888886</v>
      </c>
    </row>
    <row r="13" spans="1:12" ht="15.75" customHeight="1" x14ac:dyDescent="0.2">
      <c r="A13" s="620"/>
      <c r="B13" s="1242" t="s">
        <v>220</v>
      </c>
      <c r="C13" s="479"/>
      <c r="E13" s="753"/>
      <c r="F13" s="682">
        <v>4</v>
      </c>
      <c r="G13" s="751" t="s">
        <v>2</v>
      </c>
      <c r="H13" s="749" t="s">
        <v>424</v>
      </c>
      <c r="I13" s="752" t="s">
        <v>239</v>
      </c>
      <c r="J13" s="752" t="s">
        <v>1</v>
      </c>
      <c r="K13" s="750">
        <v>4</v>
      </c>
      <c r="L13" s="735">
        <f>L12+TIME(0,K12,0)</f>
        <v>0.5708333333333333</v>
      </c>
    </row>
    <row r="14" spans="1:12" ht="15.75" customHeight="1" x14ac:dyDescent="0.2">
      <c r="A14" s="58"/>
      <c r="B14" s="1240" t="s">
        <v>332</v>
      </c>
      <c r="C14" s="479"/>
      <c r="E14" s="849"/>
      <c r="F14" s="923">
        <v>5</v>
      </c>
      <c r="G14" s="919" t="s">
        <v>76</v>
      </c>
      <c r="H14" s="922" t="s">
        <v>428</v>
      </c>
      <c r="I14" s="919" t="s">
        <v>239</v>
      </c>
      <c r="J14" s="919" t="s">
        <v>4</v>
      </c>
      <c r="K14" s="920">
        <v>104</v>
      </c>
      <c r="L14" s="850">
        <f>L13+TIME(0,K13,0)</f>
        <v>0.57361111111111107</v>
      </c>
    </row>
    <row r="15" spans="1:12" ht="15.75" customHeight="1" x14ac:dyDescent="0.2">
      <c r="A15" s="58"/>
      <c r="B15" s="1225" t="s">
        <v>368</v>
      </c>
      <c r="C15" s="479"/>
      <c r="E15" s="753"/>
      <c r="F15" s="852">
        <v>6</v>
      </c>
      <c r="G15" s="853" t="s">
        <v>0</v>
      </c>
      <c r="H15" s="732" t="s">
        <v>131</v>
      </c>
      <c r="I15" s="853" t="s">
        <v>239</v>
      </c>
      <c r="J15" s="853" t="s">
        <v>1</v>
      </c>
      <c r="K15" s="731">
        <v>0</v>
      </c>
      <c r="L15" s="735">
        <f>L14+TIME(0,K14,0)</f>
        <v>0.64583333333333326</v>
      </c>
    </row>
    <row r="16" spans="1:12" ht="15.75" customHeight="1" x14ac:dyDescent="0.2">
      <c r="A16" s="58"/>
      <c r="B16" s="1226" t="s">
        <v>461</v>
      </c>
      <c r="C16" s="483"/>
      <c r="E16" s="754"/>
      <c r="F16" s="854"/>
      <c r="G16" s="675"/>
      <c r="H16" s="676"/>
      <c r="I16" s="675"/>
      <c r="J16" s="675"/>
      <c r="K16" s="737"/>
      <c r="L16" s="736"/>
    </row>
    <row r="17" spans="1:12" ht="15.75" customHeight="1" x14ac:dyDescent="0.2">
      <c r="A17" s="58"/>
      <c r="B17" s="1247" t="s">
        <v>487</v>
      </c>
      <c r="C17" s="419"/>
      <c r="E17" s="855"/>
      <c r="F17" s="1759" t="s">
        <v>583</v>
      </c>
      <c r="G17" s="1759"/>
      <c r="H17" s="1759"/>
      <c r="I17" s="1759"/>
      <c r="J17" s="1759"/>
      <c r="K17" s="1759"/>
      <c r="L17" s="1759"/>
    </row>
    <row r="18" spans="1:12" ht="15.75" customHeight="1" x14ac:dyDescent="0.2">
      <c r="A18" s="58"/>
      <c r="B18" s="60"/>
      <c r="C18" s="59"/>
      <c r="E18" s="753"/>
      <c r="F18" s="742"/>
      <c r="G18" s="742"/>
      <c r="H18" s="742"/>
      <c r="I18" s="742"/>
      <c r="J18" s="742"/>
      <c r="K18" s="742"/>
      <c r="L18" s="741"/>
    </row>
    <row r="19" spans="1:12" ht="15.75" customHeight="1" x14ac:dyDescent="0.2">
      <c r="A19" s="620"/>
      <c r="B19" s="1243" t="s">
        <v>564</v>
      </c>
      <c r="C19" s="479"/>
      <c r="E19" s="754"/>
      <c r="F19" s="848">
        <v>7</v>
      </c>
      <c r="G19" s="734" t="s">
        <v>0</v>
      </c>
      <c r="H19" s="733" t="s">
        <v>173</v>
      </c>
      <c r="I19" s="738" t="s">
        <v>239</v>
      </c>
      <c r="J19" s="738" t="s">
        <v>1</v>
      </c>
      <c r="K19" s="737">
        <v>1</v>
      </c>
      <c r="L19" s="736">
        <v>0.5625</v>
      </c>
    </row>
    <row r="20" spans="1:12" ht="15.75" customHeight="1" x14ac:dyDescent="0.2">
      <c r="A20" s="58"/>
      <c r="B20" s="669" t="s">
        <v>565</v>
      </c>
      <c r="C20" s="59"/>
      <c r="E20" s="753"/>
      <c r="F20" s="852">
        <v>8</v>
      </c>
      <c r="G20" s="853" t="s">
        <v>2</v>
      </c>
      <c r="H20" s="732" t="s">
        <v>424</v>
      </c>
      <c r="I20" s="853" t="s">
        <v>239</v>
      </c>
      <c r="J20" s="853" t="s">
        <v>4</v>
      </c>
      <c r="K20" s="731">
        <v>1</v>
      </c>
      <c r="L20" s="735">
        <f>L19+TIME(0,K19,0)</f>
        <v>0.56319444444444444</v>
      </c>
    </row>
    <row r="21" spans="1:12" ht="15.75" customHeight="1" x14ac:dyDescent="0.2">
      <c r="A21" s="620"/>
      <c r="B21" s="1217" t="s">
        <v>328</v>
      </c>
      <c r="C21" s="479"/>
      <c r="E21" s="740"/>
      <c r="F21" s="856">
        <v>9</v>
      </c>
      <c r="G21" s="738" t="s">
        <v>76</v>
      </c>
      <c r="H21" s="676" t="s">
        <v>428</v>
      </c>
      <c r="I21" s="738" t="s">
        <v>6</v>
      </c>
      <c r="J21" s="738" t="s">
        <v>4</v>
      </c>
      <c r="K21" s="737">
        <v>118</v>
      </c>
      <c r="L21" s="736">
        <f>L20+TIME(0,K20,0)</f>
        <v>0.56388888888888888</v>
      </c>
    </row>
    <row r="22" spans="1:12" ht="15.75" customHeight="1" x14ac:dyDescent="0.25">
      <c r="A22" s="58"/>
      <c r="B22" s="1219" t="s">
        <v>367</v>
      </c>
      <c r="C22" s="479"/>
      <c r="E22" s="857"/>
      <c r="F22" s="858">
        <v>10</v>
      </c>
      <c r="G22" s="937" t="s">
        <v>0</v>
      </c>
      <c r="H22" s="859" t="s">
        <v>131</v>
      </c>
      <c r="I22" s="937" t="s">
        <v>6</v>
      </c>
      <c r="J22" s="937" t="s">
        <v>1</v>
      </c>
      <c r="K22" s="938">
        <v>0</v>
      </c>
      <c r="L22" s="860">
        <f>L21+TIME(0,K21,0)</f>
        <v>0.64583333333333337</v>
      </c>
    </row>
    <row r="23" spans="1:12" ht="15.75" customHeight="1" x14ac:dyDescent="0.25">
      <c r="A23" s="58"/>
      <c r="B23" s="1245" t="s">
        <v>386</v>
      </c>
      <c r="C23" s="479"/>
      <c r="E23" s="851"/>
      <c r="F23" s="936"/>
      <c r="G23" s="926"/>
      <c r="H23" s="861"/>
      <c r="I23" s="926"/>
      <c r="J23" s="926"/>
      <c r="K23" s="935"/>
      <c r="L23" s="850"/>
    </row>
    <row r="24" spans="1:12" ht="15.75" customHeight="1" x14ac:dyDescent="0.25">
      <c r="A24" s="58"/>
      <c r="B24" s="1221" t="s">
        <v>385</v>
      </c>
      <c r="C24" s="479"/>
      <c r="E24" s="855"/>
      <c r="F24" s="1759" t="s">
        <v>584</v>
      </c>
      <c r="G24" s="1759"/>
      <c r="H24" s="1759"/>
      <c r="I24" s="1759"/>
      <c r="J24" s="1759"/>
      <c r="K24" s="1759"/>
      <c r="L24" s="1759"/>
    </row>
    <row r="25" spans="1:12" ht="15.75" customHeight="1" x14ac:dyDescent="0.25">
      <c r="A25" s="58"/>
      <c r="B25" s="1222" t="s">
        <v>463</v>
      </c>
      <c r="C25" s="479"/>
      <c r="E25" s="753"/>
      <c r="F25" s="742"/>
      <c r="G25" s="742"/>
      <c r="H25" s="742"/>
      <c r="I25" s="742"/>
      <c r="J25" s="742"/>
      <c r="K25" s="742"/>
      <c r="L25" s="741"/>
    </row>
    <row r="26" spans="1:12" ht="15.75" customHeight="1" x14ac:dyDescent="0.25">
      <c r="A26" s="58"/>
      <c r="B26" s="1223" t="s">
        <v>464</v>
      </c>
      <c r="C26" s="479"/>
      <c r="E26" s="754"/>
      <c r="F26" s="848">
        <v>11</v>
      </c>
      <c r="G26" s="734" t="s">
        <v>0</v>
      </c>
      <c r="H26" s="733" t="s">
        <v>173</v>
      </c>
      <c r="I26" s="738" t="s">
        <v>239</v>
      </c>
      <c r="J26" s="738" t="s">
        <v>1</v>
      </c>
      <c r="K26" s="737">
        <v>1</v>
      </c>
      <c r="L26" s="736">
        <v>0.66666666666666663</v>
      </c>
    </row>
    <row r="27" spans="1:12" ht="15.75" customHeight="1" x14ac:dyDescent="0.2">
      <c r="A27" s="58"/>
      <c r="B27" s="1233" t="s">
        <v>42</v>
      </c>
      <c r="C27" s="479"/>
      <c r="E27" s="753"/>
      <c r="F27" s="852">
        <v>12</v>
      </c>
      <c r="G27" s="853" t="s">
        <v>2</v>
      </c>
      <c r="H27" s="732" t="s">
        <v>424</v>
      </c>
      <c r="I27" s="853" t="s">
        <v>239</v>
      </c>
      <c r="J27" s="853" t="s">
        <v>4</v>
      </c>
      <c r="K27" s="731">
        <v>1</v>
      </c>
      <c r="L27" s="735">
        <f>L26+TIME(0,K26,0)</f>
        <v>0.66736111111111107</v>
      </c>
    </row>
    <row r="28" spans="1:12" ht="15.75" customHeight="1" x14ac:dyDescent="0.2">
      <c r="A28" s="58"/>
      <c r="B28" s="1207" t="s">
        <v>36</v>
      </c>
      <c r="C28" s="479"/>
      <c r="E28" s="740"/>
      <c r="F28" s="856">
        <v>13</v>
      </c>
      <c r="G28" s="738" t="s">
        <v>76</v>
      </c>
      <c r="H28" s="676" t="s">
        <v>428</v>
      </c>
      <c r="I28" s="738" t="s">
        <v>6</v>
      </c>
      <c r="J28" s="738" t="s">
        <v>4</v>
      </c>
      <c r="K28" s="737">
        <v>118</v>
      </c>
      <c r="L28" s="736">
        <f>L27+TIME(0,K27,0)</f>
        <v>0.66805555555555551</v>
      </c>
    </row>
    <row r="29" spans="1:12" ht="15.75" customHeight="1" x14ac:dyDescent="0.2">
      <c r="A29" s="58"/>
      <c r="B29" s="60"/>
      <c r="C29" s="59"/>
      <c r="E29" s="857"/>
      <c r="F29" s="858">
        <v>14</v>
      </c>
      <c r="G29" s="937" t="s">
        <v>0</v>
      </c>
      <c r="H29" s="859" t="s">
        <v>131</v>
      </c>
      <c r="I29" s="937" t="s">
        <v>6</v>
      </c>
      <c r="J29" s="937" t="s">
        <v>1</v>
      </c>
      <c r="K29" s="938">
        <v>0</v>
      </c>
      <c r="L29" s="860">
        <f>L28+TIME(0,K28,0)</f>
        <v>0.75</v>
      </c>
    </row>
    <row r="30" spans="1:12" ht="15.75" customHeight="1" x14ac:dyDescent="0.2">
      <c r="A30" s="58"/>
      <c r="B30" s="60"/>
      <c r="C30" s="59"/>
      <c r="E30" s="851"/>
      <c r="F30" s="936"/>
      <c r="G30" s="926"/>
      <c r="H30" s="861"/>
      <c r="I30" s="926"/>
      <c r="J30" s="926"/>
      <c r="K30" s="935"/>
      <c r="L30" s="850"/>
    </row>
    <row r="31" spans="1:12" ht="15.75" customHeight="1" x14ac:dyDescent="0.2">
      <c r="A31" s="58"/>
      <c r="B31" s="60"/>
      <c r="C31" s="59"/>
      <c r="E31" s="855"/>
      <c r="F31" s="1759" t="s">
        <v>585</v>
      </c>
      <c r="G31" s="1759"/>
      <c r="H31" s="1759"/>
      <c r="I31" s="1759"/>
      <c r="J31" s="1759"/>
      <c r="K31" s="1759"/>
      <c r="L31" s="1759"/>
    </row>
    <row r="32" spans="1:12" ht="15.75" customHeight="1" x14ac:dyDescent="0.2">
      <c r="A32" s="58"/>
      <c r="B32" s="60"/>
      <c r="C32" s="59"/>
      <c r="E32" s="753"/>
      <c r="F32" s="742"/>
      <c r="G32" s="742"/>
      <c r="H32" s="742"/>
      <c r="I32" s="742"/>
      <c r="J32" s="742"/>
      <c r="K32" s="742"/>
      <c r="L32" s="741"/>
    </row>
    <row r="33" spans="1:12" ht="15.75" customHeight="1" x14ac:dyDescent="0.2">
      <c r="A33" s="620"/>
      <c r="B33" s="1243" t="s">
        <v>562</v>
      </c>
      <c r="C33" s="479"/>
      <c r="E33" s="754"/>
      <c r="F33" s="848">
        <v>15</v>
      </c>
      <c r="G33" s="734" t="s">
        <v>0</v>
      </c>
      <c r="H33" s="733" t="s">
        <v>22</v>
      </c>
      <c r="I33" s="738" t="s">
        <v>239</v>
      </c>
      <c r="J33" s="738" t="s">
        <v>1</v>
      </c>
      <c r="K33" s="737">
        <v>1</v>
      </c>
      <c r="L33" s="736">
        <v>0.5625</v>
      </c>
    </row>
    <row r="34" spans="1:12" ht="15.75" customHeight="1" x14ac:dyDescent="0.2">
      <c r="A34" s="58"/>
      <c r="B34" s="669" t="s">
        <v>563</v>
      </c>
      <c r="C34" s="59"/>
      <c r="E34" s="753"/>
      <c r="F34" s="852">
        <v>16</v>
      </c>
      <c r="G34" s="853" t="s">
        <v>2</v>
      </c>
      <c r="H34" s="732" t="s">
        <v>424</v>
      </c>
      <c r="I34" s="853" t="s">
        <v>239</v>
      </c>
      <c r="J34" s="853" t="s">
        <v>4</v>
      </c>
      <c r="K34" s="731">
        <v>1</v>
      </c>
      <c r="L34" s="735">
        <f>L33+TIME(0,K33,0)</f>
        <v>0.56319444444444444</v>
      </c>
    </row>
    <row r="35" spans="1:12" ht="15.75" customHeight="1" x14ac:dyDescent="0.2">
      <c r="A35" s="58"/>
      <c r="B35" s="1239" t="s">
        <v>726</v>
      </c>
      <c r="C35" s="479"/>
      <c r="E35" s="740"/>
      <c r="F35" s="856">
        <v>17</v>
      </c>
      <c r="G35" s="738" t="s">
        <v>76</v>
      </c>
      <c r="H35" s="676" t="s">
        <v>428</v>
      </c>
      <c r="I35" s="738" t="s">
        <v>6</v>
      </c>
      <c r="J35" s="738" t="s">
        <v>4</v>
      </c>
      <c r="K35" s="737">
        <v>118</v>
      </c>
      <c r="L35" s="736">
        <f>L34+TIME(0,K34,0)</f>
        <v>0.56388888888888888</v>
      </c>
    </row>
    <row r="36" spans="1:12" ht="15.75" customHeight="1" x14ac:dyDescent="0.2">
      <c r="A36" s="58"/>
      <c r="B36" s="1203" t="s">
        <v>556</v>
      </c>
      <c r="C36" s="479"/>
      <c r="E36" s="857"/>
      <c r="F36" s="858">
        <v>18</v>
      </c>
      <c r="G36" s="937" t="s">
        <v>0</v>
      </c>
      <c r="H36" s="859" t="s">
        <v>131</v>
      </c>
      <c r="I36" s="937" t="s">
        <v>6</v>
      </c>
      <c r="J36" s="937" t="s">
        <v>1</v>
      </c>
      <c r="K36" s="938">
        <v>0</v>
      </c>
      <c r="L36" s="860">
        <f>L35+TIME(0,K35,0)</f>
        <v>0.64583333333333337</v>
      </c>
    </row>
    <row r="37" spans="1:12" ht="15.75" customHeight="1" x14ac:dyDescent="0.2">
      <c r="A37" s="58"/>
      <c r="B37" s="60"/>
      <c r="C37" s="59"/>
      <c r="E37" s="851"/>
      <c r="F37" s="936"/>
      <c r="G37" s="926"/>
      <c r="H37" s="861"/>
      <c r="I37" s="926"/>
      <c r="J37" s="926"/>
      <c r="K37" s="935"/>
      <c r="L37" s="850"/>
    </row>
    <row r="38" spans="1:12" ht="15.75" customHeight="1" thickBot="1" x14ac:dyDescent="0.25">
      <c r="A38" s="58"/>
      <c r="B38" s="60"/>
      <c r="C38" s="59"/>
      <c r="E38" s="658"/>
      <c r="F38" s="658"/>
      <c r="G38" s="658"/>
      <c r="H38" s="658"/>
      <c r="I38" s="658"/>
      <c r="J38" s="658"/>
      <c r="K38" s="658"/>
      <c r="L38" s="658"/>
    </row>
    <row r="39" spans="1:12" ht="15.75" customHeight="1" x14ac:dyDescent="0.2">
      <c r="A39" s="58"/>
      <c r="B39" s="1235" t="s">
        <v>391</v>
      </c>
      <c r="C39" s="484"/>
      <c r="E39" s="855"/>
      <c r="F39" s="1759"/>
      <c r="G39" s="1759"/>
      <c r="H39" s="1759"/>
      <c r="I39" s="1759"/>
      <c r="J39" s="1759"/>
      <c r="K39" s="1759"/>
      <c r="L39" s="1759"/>
    </row>
    <row r="40" spans="1:12" ht="15.75" customHeight="1" x14ac:dyDescent="0.2">
      <c r="A40" s="58"/>
      <c r="B40" s="1236" t="s">
        <v>340</v>
      </c>
      <c r="C40" s="484"/>
      <c r="E40" s="753"/>
      <c r="F40" s="742"/>
      <c r="G40" s="742"/>
      <c r="H40" s="742"/>
      <c r="I40" s="742"/>
      <c r="J40" s="742"/>
      <c r="K40" s="742"/>
      <c r="L40" s="741"/>
    </row>
    <row r="41" spans="1:12" ht="15.75" customHeight="1" x14ac:dyDescent="0.2">
      <c r="A41" s="58"/>
      <c r="B41" s="1227" t="s">
        <v>318</v>
      </c>
      <c r="C41" s="484"/>
      <c r="E41" s="754"/>
      <c r="F41" s="848"/>
      <c r="G41" s="734"/>
      <c r="H41" s="733"/>
      <c r="I41" s="738"/>
      <c r="J41" s="738"/>
      <c r="K41" s="737"/>
      <c r="L41" s="736"/>
    </row>
    <row r="42" spans="1:12" ht="15.75" customHeight="1" x14ac:dyDescent="0.2">
      <c r="A42" s="58"/>
      <c r="B42" s="1228" t="s">
        <v>168</v>
      </c>
      <c r="C42" s="484"/>
      <c r="E42" s="753"/>
      <c r="F42" s="852"/>
      <c r="G42" s="853"/>
      <c r="H42" s="732"/>
      <c r="I42" s="853"/>
      <c r="J42" s="853"/>
      <c r="K42" s="731"/>
      <c r="L42" s="735"/>
    </row>
    <row r="43" spans="1:12" ht="15.75" customHeight="1" x14ac:dyDescent="0.2">
      <c r="A43" s="58"/>
      <c r="B43" s="1229" t="s">
        <v>169</v>
      </c>
      <c r="C43" s="484"/>
      <c r="E43" s="740"/>
      <c r="F43" s="856"/>
      <c r="G43" s="738"/>
      <c r="H43" s="676"/>
      <c r="I43" s="738"/>
      <c r="J43" s="738"/>
      <c r="K43" s="737"/>
      <c r="L43" s="736"/>
    </row>
    <row r="44" spans="1:12" ht="15.75" customHeight="1" x14ac:dyDescent="0.2">
      <c r="A44" s="58"/>
      <c r="B44" s="1230" t="s">
        <v>166</v>
      </c>
      <c r="C44" s="484"/>
      <c r="E44" s="753"/>
      <c r="F44" s="852"/>
      <c r="G44" s="853"/>
      <c r="H44" s="732"/>
      <c r="I44" s="853"/>
      <c r="J44" s="853"/>
      <c r="K44" s="731"/>
      <c r="L44" s="735"/>
    </row>
    <row r="45" spans="1:12" ht="15.75" customHeight="1" x14ac:dyDescent="0.2">
      <c r="A45" s="58"/>
      <c r="B45" s="1231" t="s">
        <v>336</v>
      </c>
      <c r="C45" s="484"/>
      <c r="E45" s="740"/>
      <c r="F45" s="856"/>
      <c r="G45" s="738"/>
      <c r="H45" s="676"/>
      <c r="I45" s="738"/>
      <c r="J45" s="738"/>
      <c r="K45" s="737"/>
      <c r="L45" s="736"/>
    </row>
    <row r="46" spans="1:12" ht="15.75" customHeight="1" x14ac:dyDescent="0.2">
      <c r="A46" s="58"/>
      <c r="B46" s="1231" t="s">
        <v>337</v>
      </c>
      <c r="C46" s="484"/>
      <c r="E46" s="753"/>
      <c r="F46" s="852"/>
      <c r="G46" s="853"/>
      <c r="H46" s="732"/>
      <c r="I46" s="853"/>
      <c r="J46" s="853"/>
      <c r="K46" s="731"/>
      <c r="L46" s="735"/>
    </row>
    <row r="47" spans="1:12" ht="15.75" customHeight="1" x14ac:dyDescent="0.2">
      <c r="A47" s="58"/>
      <c r="B47" s="1231" t="s">
        <v>198</v>
      </c>
      <c r="C47" s="484"/>
      <c r="E47" s="740"/>
      <c r="F47" s="856"/>
      <c r="G47" s="738"/>
      <c r="H47" s="676"/>
      <c r="I47" s="738"/>
      <c r="J47" s="738"/>
      <c r="K47" s="737"/>
      <c r="L47" s="736"/>
    </row>
    <row r="48" spans="1:12" ht="15.75" customHeight="1" x14ac:dyDescent="0.2">
      <c r="A48" s="58"/>
      <c r="B48" s="1231" t="s">
        <v>342</v>
      </c>
      <c r="C48" s="484"/>
      <c r="E48" s="753"/>
      <c r="F48" s="852"/>
      <c r="G48" s="853"/>
      <c r="H48" s="732"/>
      <c r="I48" s="853"/>
      <c r="J48" s="853"/>
      <c r="K48" s="731"/>
      <c r="L48" s="735"/>
    </row>
    <row r="49" spans="1:13" ht="15.75" customHeight="1" x14ac:dyDescent="0.2">
      <c r="A49" s="58"/>
      <c r="B49" s="1231" t="s">
        <v>338</v>
      </c>
      <c r="C49" s="484"/>
      <c r="E49" s="658"/>
      <c r="F49" s="658"/>
      <c r="G49" s="658"/>
      <c r="H49" s="658"/>
      <c r="I49" s="658"/>
      <c r="J49" s="658"/>
      <c r="K49" s="658"/>
      <c r="L49" s="658"/>
    </row>
    <row r="50" spans="1:13" ht="15.75" customHeight="1" x14ac:dyDescent="0.2">
      <c r="A50" s="58"/>
      <c r="B50" s="1231" t="s">
        <v>197</v>
      </c>
      <c r="C50" s="484"/>
      <c r="E50" s="658"/>
      <c r="F50" s="658"/>
      <c r="G50" s="658"/>
      <c r="H50" s="658"/>
      <c r="I50" s="658"/>
      <c r="J50" s="658"/>
      <c r="K50" s="658"/>
      <c r="L50" s="658"/>
      <c r="M50" s="658"/>
    </row>
    <row r="51" spans="1:13" ht="15.75" customHeight="1" x14ac:dyDescent="0.2">
      <c r="A51" s="58"/>
      <c r="B51" s="1231" t="s">
        <v>339</v>
      </c>
      <c r="C51" s="484"/>
      <c r="E51" s="658"/>
      <c r="F51" s="658"/>
      <c r="G51" s="658"/>
      <c r="H51" s="658"/>
      <c r="I51" s="658"/>
      <c r="J51" s="658"/>
      <c r="K51" s="658"/>
      <c r="L51" s="658"/>
      <c r="M51" s="658"/>
    </row>
    <row r="52" spans="1:13" ht="15.75" customHeight="1" x14ac:dyDescent="0.2">
      <c r="A52" s="58"/>
      <c r="B52" s="1244" t="s">
        <v>170</v>
      </c>
      <c r="C52" s="484"/>
      <c r="E52" s="658"/>
      <c r="F52" s="658"/>
      <c r="G52" s="658"/>
      <c r="H52" s="658"/>
      <c r="I52" s="658"/>
      <c r="J52" s="658"/>
      <c r="K52" s="658"/>
      <c r="L52" s="658"/>
      <c r="M52" s="658"/>
    </row>
    <row r="53" spans="1:13" ht="15.75" customHeight="1" x14ac:dyDescent="0.2">
      <c r="A53" s="58"/>
      <c r="B53" s="60"/>
      <c r="C53" s="59"/>
      <c r="E53" s="658"/>
      <c r="F53" s="658"/>
      <c r="G53" s="658"/>
      <c r="H53" s="658"/>
      <c r="I53" s="658"/>
      <c r="J53" s="658"/>
      <c r="K53" s="658"/>
      <c r="L53" s="658"/>
      <c r="M53" s="658"/>
    </row>
    <row r="54" spans="1:13" ht="15.75" customHeight="1" thickBot="1" x14ac:dyDescent="0.25">
      <c r="A54" s="621"/>
      <c r="B54" s="622" t="s">
        <v>559</v>
      </c>
      <c r="C54" s="623"/>
      <c r="E54" s="658"/>
      <c r="F54" s="658"/>
      <c r="G54" s="658"/>
      <c r="H54" s="658"/>
      <c r="I54" s="658"/>
      <c r="J54" s="658"/>
      <c r="K54" s="658"/>
      <c r="L54" s="658"/>
      <c r="M54" s="658"/>
    </row>
    <row r="55" spans="1:13" ht="15.75" customHeight="1" x14ac:dyDescent="0.2">
      <c r="E55" s="658"/>
      <c r="F55" s="658"/>
      <c r="G55" s="658"/>
      <c r="H55" s="658"/>
      <c r="I55" s="658"/>
      <c r="J55" s="658"/>
      <c r="K55" s="658"/>
      <c r="L55" s="658"/>
      <c r="M55" s="658"/>
    </row>
    <row r="56" spans="1:13" ht="15.75" customHeight="1" x14ac:dyDescent="0.2">
      <c r="E56" s="658"/>
      <c r="F56" s="658"/>
      <c r="G56" s="658"/>
      <c r="H56" s="658"/>
      <c r="I56" s="658"/>
      <c r="J56" s="658"/>
      <c r="K56" s="658"/>
      <c r="L56" s="658"/>
      <c r="M56" s="658"/>
    </row>
    <row r="57" spans="1:13" ht="15.75" customHeight="1" x14ac:dyDescent="0.2">
      <c r="E57" s="658"/>
      <c r="F57" s="658"/>
      <c r="G57" s="658"/>
      <c r="H57" s="658"/>
      <c r="I57" s="658"/>
      <c r="J57" s="658"/>
      <c r="K57" s="658"/>
      <c r="L57" s="658"/>
      <c r="M57" s="658"/>
    </row>
    <row r="58" spans="1:13" ht="15.75" customHeight="1" x14ac:dyDescent="0.2">
      <c r="E58" s="658"/>
      <c r="F58" s="658"/>
      <c r="G58" s="658"/>
      <c r="H58" s="658"/>
      <c r="I58" s="658"/>
      <c r="J58" s="658"/>
      <c r="K58" s="658"/>
      <c r="L58" s="658"/>
      <c r="M58" s="658"/>
    </row>
    <row r="59" spans="1:13" ht="15.75" customHeight="1" x14ac:dyDescent="0.2">
      <c r="E59" s="658"/>
      <c r="F59" s="658"/>
      <c r="G59" s="658"/>
      <c r="H59" s="658"/>
      <c r="I59" s="658"/>
      <c r="J59" s="658"/>
      <c r="K59" s="658"/>
      <c r="L59" s="658"/>
      <c r="M59" s="658"/>
    </row>
    <row r="60" spans="1:13" ht="15.75" customHeight="1" x14ac:dyDescent="0.2">
      <c r="E60" s="658"/>
      <c r="F60" s="658"/>
      <c r="G60" s="658"/>
      <c r="H60" s="658"/>
      <c r="I60" s="658"/>
      <c r="J60" s="658"/>
      <c r="K60" s="658"/>
      <c r="L60" s="658"/>
      <c r="M60" s="658"/>
    </row>
    <row r="61" spans="1:13" ht="15.75" customHeight="1" x14ac:dyDescent="0.2">
      <c r="E61" s="658"/>
      <c r="F61" s="658"/>
      <c r="G61" s="658"/>
      <c r="H61" s="658"/>
      <c r="I61" s="658"/>
      <c r="J61" s="658"/>
      <c r="K61" s="658"/>
      <c r="L61" s="658"/>
      <c r="M61" s="658"/>
    </row>
    <row r="62" spans="1:13" ht="15.75" customHeight="1" x14ac:dyDescent="0.2">
      <c r="E62" s="658"/>
      <c r="F62" s="658"/>
      <c r="G62" s="658"/>
      <c r="H62" s="658"/>
      <c r="I62" s="658"/>
      <c r="J62" s="658"/>
      <c r="K62" s="658"/>
      <c r="L62" s="658"/>
      <c r="M62" s="658"/>
    </row>
    <row r="63" spans="1:13" ht="15.75" customHeight="1" x14ac:dyDescent="0.2">
      <c r="E63" s="658"/>
      <c r="F63" s="658"/>
      <c r="G63" s="658"/>
      <c r="H63" s="658"/>
      <c r="I63" s="658"/>
      <c r="J63" s="658"/>
      <c r="K63" s="658"/>
      <c r="L63" s="658"/>
      <c r="M63" s="658"/>
    </row>
    <row r="64" spans="1:13" ht="15.75" customHeight="1" x14ac:dyDescent="0.2">
      <c r="E64" s="658"/>
      <c r="F64" s="658"/>
      <c r="G64" s="658"/>
      <c r="H64" s="658"/>
      <c r="I64" s="658"/>
      <c r="J64" s="658"/>
      <c r="K64" s="658"/>
      <c r="L64" s="658"/>
      <c r="M64" s="658"/>
    </row>
    <row r="65" spans="5:13" ht="15.75" customHeight="1" x14ac:dyDescent="0.2">
      <c r="E65" s="658"/>
      <c r="F65" s="658"/>
      <c r="G65" s="658"/>
      <c r="H65" s="658"/>
      <c r="I65" s="658"/>
      <c r="J65" s="658"/>
      <c r="K65" s="658"/>
      <c r="L65" s="658"/>
      <c r="M65" s="658"/>
    </row>
    <row r="66" spans="5:13" ht="15.75" customHeight="1" x14ac:dyDescent="0.2">
      <c r="E66" s="658"/>
      <c r="F66" s="658"/>
      <c r="G66" s="658"/>
      <c r="H66" s="658"/>
      <c r="I66" s="658"/>
      <c r="J66" s="658"/>
      <c r="K66" s="658"/>
      <c r="L66" s="658"/>
      <c r="M66" s="658"/>
    </row>
    <row r="74" spans="5:13" ht="15.75" customHeight="1" x14ac:dyDescent="0.2">
      <c r="E74" s="350"/>
      <c r="F74" s="361"/>
      <c r="G74" s="361"/>
      <c r="H74" s="361"/>
      <c r="I74" s="361"/>
      <c r="J74" s="361"/>
      <c r="K74" s="361"/>
      <c r="L74" s="362"/>
    </row>
  </sheetData>
  <mergeCells count="9">
    <mergeCell ref="B4:B6"/>
    <mergeCell ref="F39:L39"/>
    <mergeCell ref="F17:L17"/>
    <mergeCell ref="F24:L24"/>
    <mergeCell ref="F31:L31"/>
    <mergeCell ref="E2:L2"/>
    <mergeCell ref="E3:L3"/>
    <mergeCell ref="E4:L4"/>
    <mergeCell ref="E8:L8"/>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 right="0.7" top="0.75" bottom="0.75" header="0.3" footer="0.3"/>
  <pageSetup scale="64" orientation="portrait" horizontalDpi="4294967293"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06"/>
  <sheetViews>
    <sheetView zoomScale="66" workbookViewId="0">
      <selection sqref="A1:C1048576"/>
    </sheetView>
  </sheetViews>
  <sheetFormatPr defaultRowHeight="15.75" customHeight="1" x14ac:dyDescent="0.25"/>
  <cols>
    <col min="1" max="1" width="1.42578125" style="658" customWidth="1"/>
    <col min="2" max="2" width="13.5703125" style="658" customWidth="1"/>
    <col min="3" max="3" width="1.42578125" style="658" customWidth="1"/>
    <col min="4" max="4" width="2.140625" customWidth="1"/>
    <col min="5" max="5" width="1.42578125" style="399" customWidth="1"/>
    <col min="6" max="6" width="3.7109375" style="399" customWidth="1"/>
    <col min="7" max="7" width="6" style="399" customWidth="1"/>
    <col min="8" max="8" width="2.42578125" style="399" customWidth="1"/>
    <col min="9" max="9" width="94.7109375" style="399" customWidth="1"/>
    <col min="10" max="10" width="3.140625" style="399" customWidth="1"/>
    <col min="11" max="11" width="15.5703125" style="399" customWidth="1"/>
    <col min="12" max="12" width="12.85546875" style="399" customWidth="1"/>
    <col min="13" max="13" width="12.5703125" style="399" customWidth="1"/>
  </cols>
  <sheetData>
    <row r="1" spans="1:13" ht="15.75" customHeight="1" x14ac:dyDescent="0.2">
      <c r="A1" s="1248"/>
      <c r="B1" s="671" t="s">
        <v>559</v>
      </c>
      <c r="C1" s="1249"/>
      <c r="E1" s="511"/>
      <c r="F1" s="511"/>
      <c r="G1" s="511"/>
      <c r="H1" s="511"/>
      <c r="I1" s="511"/>
      <c r="J1" s="511"/>
      <c r="K1" s="511"/>
      <c r="L1" s="511"/>
      <c r="M1" s="512"/>
    </row>
    <row r="2" spans="1:13" ht="15.75" customHeight="1" thickBot="1" x14ac:dyDescent="0.25">
      <c r="A2" s="620"/>
      <c r="B2" s="1232"/>
      <c r="C2" s="59"/>
      <c r="E2" s="513"/>
      <c r="F2" s="1765" t="s">
        <v>443</v>
      </c>
      <c r="G2" s="1765"/>
      <c r="H2" s="1765"/>
      <c r="I2" s="1765"/>
      <c r="J2" s="1765"/>
      <c r="K2" s="1765"/>
      <c r="L2" s="1765"/>
      <c r="M2" s="1765"/>
    </row>
    <row r="3" spans="1:13" ht="15.75" customHeight="1" thickBot="1" x14ac:dyDescent="0.25">
      <c r="A3" s="620"/>
      <c r="B3" s="306" t="s">
        <v>106</v>
      </c>
      <c r="C3" s="59"/>
      <c r="E3" s="514"/>
      <c r="F3" s="1766" t="s">
        <v>123</v>
      </c>
      <c r="G3" s="1766"/>
      <c r="H3" s="1766"/>
      <c r="I3" s="1766"/>
      <c r="J3" s="1766"/>
      <c r="K3" s="1766"/>
      <c r="L3" s="1766"/>
      <c r="M3" s="1766"/>
    </row>
    <row r="4" spans="1:13" ht="15.75" customHeight="1" x14ac:dyDescent="0.25">
      <c r="A4" s="620"/>
      <c r="B4" s="1423" t="str">
        <f>Title!$B$4</f>
        <v>R3</v>
      </c>
      <c r="C4" s="59"/>
      <c r="E4" s="510"/>
      <c r="F4" s="1767" t="s">
        <v>444</v>
      </c>
      <c r="G4" s="1767"/>
      <c r="H4" s="1767"/>
      <c r="I4" s="1767"/>
      <c r="J4" s="1767"/>
      <c r="K4" s="1767"/>
      <c r="L4" s="1767"/>
      <c r="M4" s="1767"/>
    </row>
    <row r="5" spans="1:13" ht="15.75" customHeight="1" x14ac:dyDescent="0.25">
      <c r="A5" s="620"/>
      <c r="B5" s="1424"/>
      <c r="C5" s="59"/>
      <c r="E5" s="467"/>
      <c r="F5" s="312" t="s">
        <v>6</v>
      </c>
      <c r="G5" s="392" t="s">
        <v>515</v>
      </c>
      <c r="H5" s="392"/>
      <c r="I5" s="392"/>
      <c r="J5" s="392"/>
      <c r="K5" s="392"/>
      <c r="L5" s="392"/>
      <c r="M5" s="392"/>
    </row>
    <row r="6" spans="1:13" ht="15.75" customHeight="1" thickBot="1" x14ac:dyDescent="0.3">
      <c r="A6" s="620"/>
      <c r="B6" s="1425"/>
      <c r="C6" s="59"/>
      <c r="E6" s="467"/>
      <c r="F6" s="312" t="s">
        <v>6</v>
      </c>
      <c r="G6" s="392" t="s">
        <v>93</v>
      </c>
      <c r="H6" s="392"/>
      <c r="I6" s="392"/>
      <c r="J6" s="392"/>
      <c r="K6" s="392"/>
      <c r="L6" s="392"/>
      <c r="M6" s="392"/>
    </row>
    <row r="7" spans="1:13" ht="15.75" customHeight="1" thickBot="1" x14ac:dyDescent="0.3">
      <c r="A7" s="620"/>
      <c r="B7" s="60"/>
      <c r="C7" s="534"/>
      <c r="E7" s="467"/>
      <c r="F7" s="312" t="s">
        <v>6</v>
      </c>
      <c r="G7" s="392" t="s">
        <v>94</v>
      </c>
      <c r="H7" s="392"/>
      <c r="I7" s="392"/>
      <c r="J7" s="392"/>
      <c r="K7" s="392"/>
      <c r="L7" s="392"/>
      <c r="M7" s="392"/>
    </row>
    <row r="8" spans="1:13" ht="15.75" customHeight="1" x14ac:dyDescent="0.25">
      <c r="A8" s="620"/>
      <c r="B8" s="1216" t="s">
        <v>167</v>
      </c>
      <c r="C8" s="479"/>
      <c r="E8" s="467"/>
      <c r="F8" s="312" t="s">
        <v>6</v>
      </c>
      <c r="G8" s="392" t="s">
        <v>95</v>
      </c>
      <c r="H8" s="392"/>
      <c r="I8" s="392"/>
      <c r="J8" s="392"/>
      <c r="K8" s="392"/>
      <c r="L8" s="392"/>
      <c r="M8" s="392"/>
    </row>
    <row r="9" spans="1:13" ht="15.75" customHeight="1" x14ac:dyDescent="0.25">
      <c r="A9" s="620"/>
      <c r="B9" s="1241" t="s">
        <v>194</v>
      </c>
      <c r="C9" s="479"/>
      <c r="E9" s="467"/>
      <c r="F9" s="312" t="s">
        <v>6</v>
      </c>
      <c r="G9" s="392"/>
      <c r="H9" s="392"/>
      <c r="I9" s="392"/>
      <c r="J9" s="392"/>
      <c r="K9" s="392"/>
      <c r="L9" s="392"/>
      <c r="M9" s="392"/>
    </row>
    <row r="10" spans="1:13" ht="15.75" customHeight="1" x14ac:dyDescent="0.2">
      <c r="A10" s="620"/>
      <c r="B10" s="665"/>
      <c r="C10" s="672"/>
      <c r="E10" s="313"/>
      <c r="F10" s="313"/>
      <c r="G10" s="313"/>
      <c r="H10" s="313"/>
      <c r="I10" s="313"/>
      <c r="J10" s="313"/>
      <c r="K10" s="394"/>
      <c r="L10" s="313"/>
      <c r="M10" s="313"/>
    </row>
    <row r="11" spans="1:13" ht="15.75" customHeight="1" x14ac:dyDescent="0.2">
      <c r="A11" s="620"/>
      <c r="B11" s="1243" t="s">
        <v>560</v>
      </c>
      <c r="C11" s="479"/>
      <c r="E11" s="647"/>
      <c r="F11" s="1764" t="s">
        <v>587</v>
      </c>
      <c r="G11" s="1764"/>
      <c r="H11" s="1764"/>
      <c r="I11" s="1764"/>
      <c r="J11" s="1764"/>
      <c r="K11" s="1764"/>
      <c r="L11" s="1764"/>
      <c r="M11" s="1764"/>
    </row>
    <row r="12" spans="1:13" ht="15.75" customHeight="1" x14ac:dyDescent="0.2">
      <c r="A12" s="58"/>
      <c r="B12" s="669" t="s">
        <v>561</v>
      </c>
      <c r="C12" s="59"/>
      <c r="E12" s="617"/>
      <c r="F12" s="393"/>
      <c r="G12" s="166">
        <v>1</v>
      </c>
      <c r="H12" s="357"/>
      <c r="I12" s="357" t="s">
        <v>516</v>
      </c>
      <c r="J12" s="626" t="s">
        <v>239</v>
      </c>
      <c r="K12" s="9" t="s">
        <v>124</v>
      </c>
      <c r="L12" s="627">
        <v>0</v>
      </c>
      <c r="M12" s="628">
        <f>TIME(4+12,0,0)</f>
        <v>0.66666666666666663</v>
      </c>
    </row>
    <row r="13" spans="1:13" ht="22.5" customHeight="1" x14ac:dyDescent="0.2">
      <c r="A13" s="620"/>
      <c r="B13" s="1242" t="s">
        <v>220</v>
      </c>
      <c r="C13" s="479"/>
      <c r="E13" s="616"/>
      <c r="F13" s="395"/>
      <c r="G13" s="2">
        <f>G12+1</f>
        <v>2</v>
      </c>
      <c r="H13" s="2"/>
      <c r="I13" s="396" t="s">
        <v>96</v>
      </c>
      <c r="J13" s="7" t="s">
        <v>239</v>
      </c>
      <c r="K13" s="2" t="s">
        <v>124</v>
      </c>
      <c r="L13" s="629">
        <v>15</v>
      </c>
      <c r="M13" s="630">
        <f>M12+TIME(0,L12,0)</f>
        <v>0.66666666666666663</v>
      </c>
    </row>
    <row r="14" spans="1:13" ht="27" customHeight="1" x14ac:dyDescent="0.2">
      <c r="A14" s="58"/>
      <c r="B14" s="1240" t="s">
        <v>332</v>
      </c>
      <c r="C14" s="479"/>
      <c r="E14" s="617"/>
      <c r="F14" s="397"/>
      <c r="G14" s="9">
        <f>G13+1</f>
        <v>3</v>
      </c>
      <c r="H14" s="9"/>
      <c r="I14" s="398" t="s">
        <v>588</v>
      </c>
      <c r="J14" s="626" t="s">
        <v>239</v>
      </c>
      <c r="K14" s="9" t="s">
        <v>124</v>
      </c>
      <c r="L14" s="627">
        <v>15</v>
      </c>
      <c r="M14" s="628">
        <f>M13+TIME(0,L13,0)</f>
        <v>0.67708333333333326</v>
      </c>
    </row>
    <row r="15" spans="1:13" ht="15.75" customHeight="1" x14ac:dyDescent="0.2">
      <c r="A15" s="58"/>
      <c r="B15" s="1225" t="s">
        <v>368</v>
      </c>
      <c r="C15" s="479"/>
      <c r="E15" s="616"/>
      <c r="F15" s="158"/>
      <c r="G15" s="2">
        <v>4</v>
      </c>
      <c r="H15" s="24"/>
      <c r="I15" s="24" t="s">
        <v>517</v>
      </c>
      <c r="J15" s="7" t="s">
        <v>239</v>
      </c>
      <c r="K15" s="2" t="s">
        <v>518</v>
      </c>
      <c r="L15" s="629">
        <v>15</v>
      </c>
      <c r="M15" s="630">
        <f>M14+TIME(0,L14,0)</f>
        <v>0.68749999999999989</v>
      </c>
    </row>
    <row r="16" spans="1:13" ht="15.75" customHeight="1" x14ac:dyDescent="0.2">
      <c r="A16" s="58"/>
      <c r="B16" s="1226" t="s">
        <v>461</v>
      </c>
      <c r="C16" s="483"/>
      <c r="E16" s="617"/>
      <c r="F16" s="393"/>
      <c r="G16" s="9">
        <v>5</v>
      </c>
      <c r="H16" s="357"/>
      <c r="I16" s="357" t="s">
        <v>519</v>
      </c>
      <c r="J16" s="626" t="s">
        <v>6</v>
      </c>
      <c r="K16" s="9" t="s">
        <v>4</v>
      </c>
      <c r="L16" s="627">
        <v>75</v>
      </c>
      <c r="M16" s="628">
        <f>M15+TIME(0,L15,0)</f>
        <v>0.69791666666666652</v>
      </c>
    </row>
    <row r="17" spans="1:13" ht="15.75" customHeight="1" x14ac:dyDescent="0.2">
      <c r="A17" s="58"/>
      <c r="B17" s="1247" t="s">
        <v>487</v>
      </c>
      <c r="C17" s="419"/>
      <c r="E17" s="616"/>
      <c r="F17" s="158"/>
      <c r="G17" s="2">
        <v>6</v>
      </c>
      <c r="H17" s="24"/>
      <c r="I17" s="24" t="s">
        <v>520</v>
      </c>
      <c r="J17" s="7" t="s">
        <v>6</v>
      </c>
      <c r="K17" s="2" t="s">
        <v>124</v>
      </c>
      <c r="L17" s="629">
        <v>0</v>
      </c>
      <c r="M17" s="630">
        <f>M16+TIME(0,L16,0)</f>
        <v>0.74999999999999989</v>
      </c>
    </row>
    <row r="18" spans="1:13" ht="15.75" customHeight="1" x14ac:dyDescent="0.2">
      <c r="A18" s="58"/>
      <c r="B18" s="60"/>
      <c r="C18" s="59"/>
      <c r="E18" s="755"/>
      <c r="F18" s="760"/>
      <c r="G18" s="760"/>
      <c r="H18" s="760"/>
      <c r="I18" s="760"/>
      <c r="J18" s="760"/>
      <c r="K18" s="756"/>
      <c r="L18" s="760"/>
      <c r="M18" s="760"/>
    </row>
    <row r="19" spans="1:13" ht="15.75" customHeight="1" x14ac:dyDescent="0.2">
      <c r="A19" s="620"/>
      <c r="B19" s="1243" t="s">
        <v>564</v>
      </c>
      <c r="C19" s="479"/>
      <c r="E19" s="755"/>
      <c r="F19" s="1764" t="s">
        <v>589</v>
      </c>
      <c r="G19" s="1764"/>
      <c r="H19" s="1764"/>
      <c r="I19" s="1764"/>
      <c r="J19" s="1764"/>
      <c r="K19" s="1764"/>
      <c r="L19" s="1764"/>
      <c r="M19" s="1764"/>
    </row>
    <row r="20" spans="1:13" ht="15.75" customHeight="1" x14ac:dyDescent="0.2">
      <c r="A20" s="58"/>
      <c r="B20" s="669" t="s">
        <v>565</v>
      </c>
      <c r="C20" s="59"/>
      <c r="E20" s="617"/>
      <c r="F20" s="393"/>
      <c r="G20" s="166">
        <v>7</v>
      </c>
      <c r="H20" s="357"/>
      <c r="I20" s="357" t="s">
        <v>173</v>
      </c>
      <c r="J20" s="626" t="s">
        <v>239</v>
      </c>
      <c r="K20" s="9" t="s">
        <v>21</v>
      </c>
      <c r="L20" s="627">
        <v>0</v>
      </c>
      <c r="M20" s="628">
        <f>TIME(7+12,30,0)</f>
        <v>0.8125</v>
      </c>
    </row>
    <row r="21" spans="1:13" ht="15.75" customHeight="1" x14ac:dyDescent="0.2">
      <c r="A21" s="620"/>
      <c r="B21" s="1217" t="s">
        <v>328</v>
      </c>
      <c r="C21" s="479"/>
      <c r="E21" s="757"/>
      <c r="F21" s="758"/>
      <c r="G21" s="759">
        <v>8</v>
      </c>
      <c r="H21" s="862"/>
      <c r="I21" s="862" t="s">
        <v>521</v>
      </c>
      <c r="J21" s="863" t="s">
        <v>6</v>
      </c>
      <c r="K21" s="759" t="s">
        <v>21</v>
      </c>
      <c r="L21" s="864">
        <v>15</v>
      </c>
      <c r="M21" s="865">
        <f>M20+TIME(0,L20,0)</f>
        <v>0.8125</v>
      </c>
    </row>
    <row r="22" spans="1:13" ht="15.75" customHeight="1" x14ac:dyDescent="0.25">
      <c r="A22" s="58"/>
      <c r="B22" s="1219" t="s">
        <v>367</v>
      </c>
      <c r="C22" s="479"/>
      <c r="E22" s="866"/>
      <c r="F22" s="867"/>
      <c r="G22" s="868">
        <v>9</v>
      </c>
      <c r="H22" s="869"/>
      <c r="I22" s="869" t="s">
        <v>94</v>
      </c>
      <c r="J22" s="870" t="s">
        <v>6</v>
      </c>
      <c r="K22" s="868" t="s">
        <v>4</v>
      </c>
      <c r="L22" s="871">
        <v>105</v>
      </c>
      <c r="M22" s="872">
        <f>M21+TIME(0,L21,0)</f>
        <v>0.82291666666666663</v>
      </c>
    </row>
    <row r="23" spans="1:13" ht="15.75" customHeight="1" x14ac:dyDescent="0.25">
      <c r="A23" s="58"/>
      <c r="B23" s="1245" t="s">
        <v>386</v>
      </c>
      <c r="C23" s="479"/>
      <c r="E23" s="616"/>
      <c r="F23" s="315"/>
      <c r="G23" s="2">
        <v>10</v>
      </c>
      <c r="H23" s="2"/>
      <c r="I23" s="631" t="s">
        <v>20</v>
      </c>
      <c r="J23" s="632" t="s">
        <v>6</v>
      </c>
      <c r="K23" s="2" t="s">
        <v>21</v>
      </c>
      <c r="L23" s="629">
        <v>0</v>
      </c>
      <c r="M23" s="630">
        <f>M22+TIME(0,L22,0)</f>
        <v>0.89583333333333326</v>
      </c>
    </row>
    <row r="24" spans="1:13" ht="15.75" customHeight="1" x14ac:dyDescent="0.25">
      <c r="A24" s="58"/>
      <c r="B24" s="1221" t="s">
        <v>385</v>
      </c>
      <c r="C24" s="479"/>
      <c r="E24" s="755"/>
      <c r="F24" s="760"/>
      <c r="G24" s="760"/>
      <c r="H24" s="760"/>
      <c r="I24" s="760"/>
      <c r="J24" s="760"/>
      <c r="K24" s="756"/>
      <c r="L24" s="760"/>
      <c r="M24" s="760"/>
    </row>
    <row r="25" spans="1:13" ht="15.75" customHeight="1" x14ac:dyDescent="0.25">
      <c r="A25" s="58"/>
      <c r="B25" s="1222" t="s">
        <v>463</v>
      </c>
      <c r="C25" s="479"/>
      <c r="E25" s="755"/>
      <c r="F25" s="1764" t="s">
        <v>590</v>
      </c>
      <c r="G25" s="1764"/>
      <c r="H25" s="1764"/>
      <c r="I25" s="1764"/>
      <c r="J25" s="1764"/>
      <c r="K25" s="1764"/>
      <c r="L25" s="1764"/>
      <c r="M25" s="1764"/>
    </row>
    <row r="26" spans="1:13" ht="15.75" customHeight="1" x14ac:dyDescent="0.25">
      <c r="A26" s="58"/>
      <c r="B26" s="1223" t="s">
        <v>464</v>
      </c>
      <c r="C26" s="479"/>
      <c r="E26" s="873"/>
      <c r="F26" s="867"/>
      <c r="G26" s="874">
        <v>11</v>
      </c>
      <c r="H26" s="869"/>
      <c r="I26" s="869" t="s">
        <v>173</v>
      </c>
      <c r="J26" s="870" t="s">
        <v>239</v>
      </c>
      <c r="K26" s="868" t="s">
        <v>21</v>
      </c>
      <c r="L26" s="871">
        <v>0</v>
      </c>
      <c r="M26" s="872">
        <f>TIME(8+0,0,0)</f>
        <v>0.33333333333333331</v>
      </c>
    </row>
    <row r="27" spans="1:13" ht="15.75" customHeight="1" x14ac:dyDescent="0.2">
      <c r="A27" s="58"/>
      <c r="B27" s="1233" t="s">
        <v>42</v>
      </c>
      <c r="C27" s="479"/>
      <c r="E27" s="875"/>
      <c r="F27" s="758"/>
      <c r="G27" s="876">
        <v>12</v>
      </c>
      <c r="H27" s="758"/>
      <c r="I27" s="862" t="s">
        <v>97</v>
      </c>
      <c r="J27" s="877" t="s">
        <v>6</v>
      </c>
      <c r="K27" s="758" t="s">
        <v>4</v>
      </c>
      <c r="L27" s="864">
        <v>0</v>
      </c>
      <c r="M27" s="865">
        <f>M26+TIME(0,L26,0)</f>
        <v>0.33333333333333331</v>
      </c>
    </row>
    <row r="28" spans="1:13" ht="15.75" customHeight="1" x14ac:dyDescent="0.2">
      <c r="A28" s="58"/>
      <c r="B28" s="1207" t="s">
        <v>36</v>
      </c>
      <c r="C28" s="479"/>
      <c r="E28" s="873"/>
      <c r="F28" s="867"/>
      <c r="G28" s="868">
        <v>13</v>
      </c>
      <c r="H28" s="869"/>
      <c r="I28" s="869" t="s">
        <v>94</v>
      </c>
      <c r="J28" s="870" t="s">
        <v>6</v>
      </c>
      <c r="K28" s="868" t="s">
        <v>4</v>
      </c>
      <c r="L28" s="871">
        <v>120</v>
      </c>
      <c r="M28" s="872">
        <f>M27+TIME(0,L27,0)</f>
        <v>0.33333333333333331</v>
      </c>
    </row>
    <row r="29" spans="1:13" ht="15.75" customHeight="1" x14ac:dyDescent="0.2">
      <c r="A29" s="58"/>
      <c r="B29" s="60"/>
      <c r="C29" s="59"/>
      <c r="E29" s="875"/>
      <c r="F29" s="758"/>
      <c r="G29" s="759">
        <v>14</v>
      </c>
      <c r="H29" s="862"/>
      <c r="I29" s="862" t="s">
        <v>405</v>
      </c>
      <c r="J29" s="863" t="s">
        <v>6</v>
      </c>
      <c r="K29" s="759" t="s">
        <v>21</v>
      </c>
      <c r="L29" s="864"/>
      <c r="M29" s="865">
        <f>M27+TIME(0,L28,0)</f>
        <v>0.41666666666666663</v>
      </c>
    </row>
    <row r="30" spans="1:13" ht="15.75" customHeight="1" x14ac:dyDescent="0.2">
      <c r="A30" s="58"/>
      <c r="B30" s="60"/>
      <c r="C30" s="59"/>
      <c r="E30" s="755"/>
      <c r="F30" s="760"/>
      <c r="G30" s="760"/>
      <c r="H30" s="760"/>
      <c r="I30" s="760"/>
      <c r="J30" s="760"/>
      <c r="K30" s="756"/>
      <c r="L30" s="760"/>
      <c r="M30" s="760"/>
    </row>
    <row r="31" spans="1:13" ht="15.75" customHeight="1" x14ac:dyDescent="0.2">
      <c r="A31" s="58"/>
      <c r="B31" s="60"/>
      <c r="C31" s="59"/>
      <c r="E31" s="755"/>
      <c r="F31" s="1763" t="s">
        <v>591</v>
      </c>
      <c r="G31" s="1763"/>
      <c r="H31" s="1763"/>
      <c r="I31" s="1763"/>
      <c r="J31" s="1763"/>
      <c r="K31" s="1763"/>
      <c r="L31" s="1763"/>
      <c r="M31" s="1763"/>
    </row>
    <row r="32" spans="1:13" ht="15.75" customHeight="1" x14ac:dyDescent="0.2">
      <c r="A32" s="58"/>
      <c r="B32" s="60"/>
      <c r="C32" s="59"/>
      <c r="E32" s="878"/>
      <c r="F32" s="867"/>
      <c r="G32" s="874">
        <v>15</v>
      </c>
      <c r="H32" s="869"/>
      <c r="I32" s="869" t="s">
        <v>173</v>
      </c>
      <c r="J32" s="870" t="s">
        <v>239</v>
      </c>
      <c r="K32" s="868" t="s">
        <v>21</v>
      </c>
      <c r="L32" s="871">
        <v>0</v>
      </c>
      <c r="M32" s="872">
        <f>TIME(1+12,30,0)</f>
        <v>0.5625</v>
      </c>
    </row>
    <row r="33" spans="1:13" ht="15.75" customHeight="1" x14ac:dyDescent="0.2">
      <c r="A33" s="620"/>
      <c r="B33" s="1243" t="s">
        <v>562</v>
      </c>
      <c r="C33" s="479"/>
      <c r="E33" s="879"/>
      <c r="F33" s="758"/>
      <c r="G33" s="876">
        <v>16</v>
      </c>
      <c r="H33" s="758"/>
      <c r="I33" s="862" t="s">
        <v>97</v>
      </c>
      <c r="J33" s="877" t="s">
        <v>6</v>
      </c>
      <c r="K33" s="758" t="s">
        <v>4</v>
      </c>
      <c r="L33" s="864">
        <v>0</v>
      </c>
      <c r="M33" s="865">
        <f>M32+TIME(0,L32,0)</f>
        <v>0.5625</v>
      </c>
    </row>
    <row r="34" spans="1:13" ht="15.75" customHeight="1" x14ac:dyDescent="0.2">
      <c r="A34" s="58"/>
      <c r="B34" s="669" t="s">
        <v>563</v>
      </c>
      <c r="C34" s="59"/>
      <c r="E34" s="873"/>
      <c r="F34" s="867"/>
      <c r="G34" s="868">
        <v>17</v>
      </c>
      <c r="H34" s="869"/>
      <c r="I34" s="869" t="s">
        <v>94</v>
      </c>
      <c r="J34" s="870" t="s">
        <v>6</v>
      </c>
      <c r="K34" s="868" t="s">
        <v>4</v>
      </c>
      <c r="L34" s="871">
        <v>120</v>
      </c>
      <c r="M34" s="872">
        <f>M33+TIME(0,L33,0)</f>
        <v>0.5625</v>
      </c>
    </row>
    <row r="35" spans="1:13" ht="15.75" customHeight="1" x14ac:dyDescent="0.2">
      <c r="A35" s="58"/>
      <c r="B35" s="1239" t="s">
        <v>726</v>
      </c>
      <c r="C35" s="479"/>
      <c r="E35" s="875"/>
      <c r="F35" s="758"/>
      <c r="G35" s="759">
        <v>18</v>
      </c>
      <c r="H35" s="862"/>
      <c r="I35" s="862" t="s">
        <v>405</v>
      </c>
      <c r="J35" s="863" t="s">
        <v>6</v>
      </c>
      <c r="K35" s="759" t="s">
        <v>21</v>
      </c>
      <c r="L35" s="864"/>
      <c r="M35" s="865">
        <f>M33+TIME(0,L34,0)</f>
        <v>0.64583333333333337</v>
      </c>
    </row>
    <row r="36" spans="1:13" ht="15.75" customHeight="1" x14ac:dyDescent="0.2">
      <c r="A36" s="58"/>
      <c r="B36" s="1203" t="s">
        <v>556</v>
      </c>
      <c r="C36" s="479"/>
      <c r="E36" s="755"/>
      <c r="F36" s="760"/>
      <c r="G36" s="760"/>
      <c r="H36" s="760"/>
      <c r="I36" s="760"/>
      <c r="J36" s="760"/>
      <c r="K36" s="756"/>
      <c r="L36" s="760"/>
      <c r="M36" s="760"/>
    </row>
    <row r="37" spans="1:13" ht="15.75" customHeight="1" x14ac:dyDescent="0.2">
      <c r="A37" s="58"/>
      <c r="B37" s="60"/>
      <c r="C37" s="59"/>
      <c r="E37" s="755"/>
      <c r="F37" s="1763" t="s">
        <v>592</v>
      </c>
      <c r="G37" s="1763"/>
      <c r="H37" s="1763"/>
      <c r="I37" s="1763"/>
      <c r="J37" s="1763"/>
      <c r="K37" s="1763"/>
      <c r="L37" s="1763"/>
      <c r="M37" s="1763"/>
    </row>
    <row r="38" spans="1:13" ht="15.75" customHeight="1" thickBot="1" x14ac:dyDescent="0.25">
      <c r="A38" s="58"/>
      <c r="B38" s="60"/>
      <c r="C38" s="59"/>
      <c r="E38" s="878"/>
      <c r="F38" s="867"/>
      <c r="G38" s="874">
        <v>19</v>
      </c>
      <c r="H38" s="869"/>
      <c r="I38" s="869" t="s">
        <v>173</v>
      </c>
      <c r="J38" s="870" t="s">
        <v>239</v>
      </c>
      <c r="K38" s="868" t="s">
        <v>124</v>
      </c>
      <c r="L38" s="871">
        <v>0</v>
      </c>
      <c r="M38" s="872">
        <f>TIME(4+12,0,0)</f>
        <v>0.66666666666666663</v>
      </c>
    </row>
    <row r="39" spans="1:13" ht="15.75" customHeight="1" x14ac:dyDescent="0.2">
      <c r="A39" s="58"/>
      <c r="B39" s="1235" t="s">
        <v>391</v>
      </c>
      <c r="C39" s="484"/>
      <c r="E39" s="880"/>
      <c r="F39" s="881"/>
      <c r="G39" s="882">
        <v>20</v>
      </c>
      <c r="H39" s="883"/>
      <c r="I39" s="883" t="s">
        <v>593</v>
      </c>
      <c r="J39" s="884"/>
      <c r="K39" s="885"/>
      <c r="L39" s="886">
        <v>0</v>
      </c>
      <c r="M39" s="887">
        <f>M38+TIME(0, L38, )</f>
        <v>0.66666666666666663</v>
      </c>
    </row>
    <row r="40" spans="1:13" ht="15.75" customHeight="1" x14ac:dyDescent="0.2">
      <c r="A40" s="58"/>
      <c r="B40" s="1236" t="s">
        <v>340</v>
      </c>
      <c r="C40" s="484"/>
      <c r="E40" s="879"/>
      <c r="F40" s="758"/>
      <c r="G40" s="876">
        <v>21</v>
      </c>
      <c r="H40" s="758"/>
      <c r="I40" s="862" t="s">
        <v>523</v>
      </c>
      <c r="J40" s="877" t="s">
        <v>6</v>
      </c>
      <c r="K40" s="758" t="s">
        <v>4</v>
      </c>
      <c r="L40" s="864">
        <v>15</v>
      </c>
      <c r="M40" s="865">
        <f>M39+TIME(0,L39,0)</f>
        <v>0.66666666666666663</v>
      </c>
    </row>
    <row r="41" spans="1:13" ht="15.75" customHeight="1" x14ac:dyDescent="0.2">
      <c r="A41" s="58"/>
      <c r="B41" s="1227" t="s">
        <v>318</v>
      </c>
      <c r="C41" s="484"/>
      <c r="E41" s="873"/>
      <c r="F41" s="867"/>
      <c r="G41" s="868">
        <v>22</v>
      </c>
      <c r="H41" s="869"/>
      <c r="I41" s="869" t="s">
        <v>95</v>
      </c>
      <c r="J41" s="870" t="s">
        <v>6</v>
      </c>
      <c r="K41" s="868" t="s">
        <v>4</v>
      </c>
      <c r="L41" s="871">
        <v>105</v>
      </c>
      <c r="M41" s="872">
        <f>M40+TIME(0,L40,0)</f>
        <v>0.67708333333333326</v>
      </c>
    </row>
    <row r="42" spans="1:13" ht="15.75" customHeight="1" x14ac:dyDescent="0.2">
      <c r="A42" s="58"/>
      <c r="B42" s="1228" t="s">
        <v>168</v>
      </c>
      <c r="C42" s="484"/>
      <c r="E42" s="875"/>
      <c r="F42" s="758"/>
      <c r="G42" s="759">
        <v>23</v>
      </c>
      <c r="H42" s="862"/>
      <c r="I42" s="862" t="s">
        <v>405</v>
      </c>
      <c r="J42" s="863" t="s">
        <v>6</v>
      </c>
      <c r="K42" s="759" t="s">
        <v>124</v>
      </c>
      <c r="L42" s="864"/>
      <c r="M42" s="865">
        <f>M41+TIME(0,L41,0)</f>
        <v>0.74999999999999989</v>
      </c>
    </row>
    <row r="43" spans="1:13" ht="15.75" customHeight="1" x14ac:dyDescent="0.2">
      <c r="A43" s="58"/>
      <c r="B43" s="1229" t="s">
        <v>169</v>
      </c>
      <c r="C43" s="484"/>
      <c r="E43" s="755"/>
      <c r="F43" s="760"/>
      <c r="G43" s="760"/>
      <c r="H43" s="760"/>
      <c r="I43" s="760"/>
      <c r="J43" s="760"/>
      <c r="K43" s="756"/>
      <c r="L43" s="760"/>
      <c r="M43" s="760"/>
    </row>
    <row r="44" spans="1:13" ht="15.75" customHeight="1" x14ac:dyDescent="0.2">
      <c r="A44" s="58"/>
      <c r="B44" s="1230" t="s">
        <v>166</v>
      </c>
      <c r="C44" s="484"/>
      <c r="E44" s="755"/>
      <c r="F44" s="1763" t="s">
        <v>594</v>
      </c>
      <c r="G44" s="1763"/>
      <c r="H44" s="1763"/>
      <c r="I44" s="1763"/>
      <c r="J44" s="1763"/>
      <c r="K44" s="1763"/>
      <c r="L44" s="1763"/>
      <c r="M44" s="1763"/>
    </row>
    <row r="45" spans="1:13" ht="15.75" customHeight="1" x14ac:dyDescent="0.2">
      <c r="A45" s="58"/>
      <c r="B45" s="1231" t="s">
        <v>336</v>
      </c>
      <c r="C45" s="484"/>
      <c r="E45" s="878"/>
      <c r="F45" s="867"/>
      <c r="G45" s="874">
        <v>24</v>
      </c>
      <c r="H45" s="869"/>
      <c r="I45" s="869" t="s">
        <v>173</v>
      </c>
      <c r="J45" s="870" t="s">
        <v>239</v>
      </c>
      <c r="K45" s="868" t="s">
        <v>21</v>
      </c>
      <c r="L45" s="871">
        <v>0</v>
      </c>
      <c r="M45" s="872">
        <f>TIME(1+12,30,0)</f>
        <v>0.5625</v>
      </c>
    </row>
    <row r="46" spans="1:13" ht="15.75" customHeight="1" x14ac:dyDescent="0.2">
      <c r="A46" s="58"/>
      <c r="B46" s="1231" t="s">
        <v>337</v>
      </c>
      <c r="C46" s="484"/>
      <c r="E46" s="879"/>
      <c r="F46" s="758"/>
      <c r="G46" s="876">
        <v>25</v>
      </c>
      <c r="H46" s="758"/>
      <c r="I46" s="862" t="s">
        <v>595</v>
      </c>
      <c r="J46" s="877" t="s">
        <v>6</v>
      </c>
      <c r="K46" s="758" t="s">
        <v>4</v>
      </c>
      <c r="L46" s="864">
        <v>0</v>
      </c>
      <c r="M46" s="865">
        <f>M45+TIME(0,L45,0)</f>
        <v>0.5625</v>
      </c>
    </row>
    <row r="47" spans="1:13" ht="15.75" customHeight="1" x14ac:dyDescent="0.25">
      <c r="A47" s="58"/>
      <c r="B47" s="1231" t="s">
        <v>198</v>
      </c>
      <c r="C47" s="484"/>
      <c r="E47" s="888"/>
      <c r="F47" s="889"/>
      <c r="G47" s="890">
        <v>26</v>
      </c>
      <c r="H47" s="889"/>
      <c r="I47" s="889" t="s">
        <v>94</v>
      </c>
      <c r="J47" s="891" t="s">
        <v>6</v>
      </c>
      <c r="K47" s="889" t="s">
        <v>4</v>
      </c>
      <c r="L47" s="889">
        <v>120</v>
      </c>
      <c r="M47" s="872">
        <f>M46+TIME(0,L46, 0)</f>
        <v>0.5625</v>
      </c>
    </row>
    <row r="48" spans="1:13" ht="15.75" customHeight="1" x14ac:dyDescent="0.25">
      <c r="A48" s="58"/>
      <c r="B48" s="1231" t="s">
        <v>342</v>
      </c>
      <c r="C48" s="484"/>
      <c r="E48" s="892"/>
      <c r="F48" s="758"/>
      <c r="G48" s="759">
        <v>27</v>
      </c>
      <c r="H48" s="862"/>
      <c r="I48" s="862" t="s">
        <v>520</v>
      </c>
      <c r="J48" s="863" t="s">
        <v>6</v>
      </c>
      <c r="K48" s="759" t="s">
        <v>21</v>
      </c>
      <c r="L48" s="864">
        <v>0</v>
      </c>
      <c r="M48" s="865">
        <f>M47+TIME(0,L47,0)</f>
        <v>0.64583333333333337</v>
      </c>
    </row>
    <row r="49" spans="1:13" ht="15.75" customHeight="1" x14ac:dyDescent="0.25">
      <c r="A49" s="58"/>
      <c r="B49" s="1231" t="s">
        <v>338</v>
      </c>
      <c r="C49" s="484"/>
      <c r="E49" s="893"/>
      <c r="F49" s="760"/>
      <c r="G49" s="760"/>
      <c r="H49" s="760"/>
      <c r="I49" s="760"/>
      <c r="J49" s="760"/>
      <c r="K49" s="756"/>
      <c r="L49" s="760"/>
      <c r="M49" s="760"/>
    </row>
    <row r="50" spans="1:13" ht="15.75" customHeight="1" x14ac:dyDescent="0.25">
      <c r="A50" s="58"/>
      <c r="B50" s="1231" t="s">
        <v>197</v>
      </c>
      <c r="C50" s="484"/>
      <c r="E50" s="893"/>
      <c r="F50" s="1763" t="s">
        <v>596</v>
      </c>
      <c r="G50" s="1763"/>
      <c r="H50" s="1763"/>
      <c r="I50" s="1763"/>
      <c r="J50" s="1763"/>
      <c r="K50" s="1763"/>
      <c r="L50" s="1763"/>
      <c r="M50" s="1763"/>
    </row>
    <row r="51" spans="1:13" ht="15.75" customHeight="1" x14ac:dyDescent="0.2">
      <c r="A51" s="58"/>
      <c r="B51" s="1231" t="s">
        <v>339</v>
      </c>
      <c r="C51" s="484"/>
      <c r="E51" s="878"/>
      <c r="F51" s="867"/>
      <c r="G51" s="874">
        <v>28</v>
      </c>
      <c r="H51" s="869"/>
      <c r="I51" s="869" t="s">
        <v>173</v>
      </c>
      <c r="J51" s="870" t="s">
        <v>239</v>
      </c>
      <c r="K51" s="868" t="s">
        <v>21</v>
      </c>
      <c r="L51" s="871">
        <v>0</v>
      </c>
      <c r="M51" s="872">
        <f>TIME(8+0,0,0)</f>
        <v>0.33333333333333331</v>
      </c>
    </row>
    <row r="52" spans="1:13" ht="15.75" customHeight="1" x14ac:dyDescent="0.2">
      <c r="A52" s="58"/>
      <c r="B52" s="1244" t="s">
        <v>170</v>
      </c>
      <c r="C52" s="484"/>
      <c r="E52" s="879"/>
      <c r="F52" s="758"/>
      <c r="G52" s="876">
        <v>29</v>
      </c>
      <c r="H52" s="758"/>
      <c r="I52" s="862" t="s">
        <v>97</v>
      </c>
      <c r="J52" s="877" t="s">
        <v>6</v>
      </c>
      <c r="K52" s="758" t="s">
        <v>4</v>
      </c>
      <c r="L52" s="864">
        <v>0</v>
      </c>
      <c r="M52" s="865">
        <f>M51+TIME(0,L51,0)</f>
        <v>0.33333333333333331</v>
      </c>
    </row>
    <row r="53" spans="1:13" ht="15.75" customHeight="1" x14ac:dyDescent="0.2">
      <c r="A53" s="58"/>
      <c r="B53" s="60"/>
      <c r="C53" s="59"/>
      <c r="E53" s="873"/>
      <c r="F53" s="867"/>
      <c r="G53" s="868">
        <v>30</v>
      </c>
      <c r="H53" s="869"/>
      <c r="I53" s="869" t="s">
        <v>94</v>
      </c>
      <c r="J53" s="870" t="s">
        <v>6</v>
      </c>
      <c r="K53" s="868" t="s">
        <v>4</v>
      </c>
      <c r="L53" s="871">
        <v>120</v>
      </c>
      <c r="M53" s="872">
        <f>M52+TIME(0,L52,0)</f>
        <v>0.33333333333333331</v>
      </c>
    </row>
    <row r="54" spans="1:13" ht="15.75" customHeight="1" thickBot="1" x14ac:dyDescent="0.25">
      <c r="A54" s="621"/>
      <c r="B54" s="622" t="s">
        <v>559</v>
      </c>
      <c r="C54" s="623"/>
      <c r="E54" s="875"/>
      <c r="F54" s="758"/>
      <c r="G54" s="759">
        <v>31</v>
      </c>
      <c r="H54" s="862"/>
      <c r="I54" s="862" t="s">
        <v>405</v>
      </c>
      <c r="J54" s="863" t="s">
        <v>6</v>
      </c>
      <c r="K54" s="759" t="s">
        <v>21</v>
      </c>
      <c r="L54" s="864">
        <v>0</v>
      </c>
      <c r="M54" s="865">
        <f>M52+TIME(0,L53,0)</f>
        <v>0.41666666666666663</v>
      </c>
    </row>
    <row r="55" spans="1:13" ht="15.75" customHeight="1" x14ac:dyDescent="0.25">
      <c r="E55" s="893"/>
      <c r="F55" s="760"/>
      <c r="G55" s="760"/>
      <c r="H55" s="760"/>
      <c r="I55" s="760"/>
      <c r="J55" s="760"/>
      <c r="K55" s="756"/>
      <c r="L55" s="760"/>
      <c r="M55" s="760"/>
    </row>
    <row r="56" spans="1:13" ht="15.75" customHeight="1" x14ac:dyDescent="0.25">
      <c r="E56" s="893"/>
      <c r="F56" s="1763" t="s">
        <v>597</v>
      </c>
      <c r="G56" s="1763"/>
      <c r="H56" s="1763"/>
      <c r="I56" s="1763"/>
      <c r="J56" s="1763"/>
      <c r="K56" s="1763"/>
      <c r="L56" s="1763"/>
      <c r="M56" s="1763"/>
    </row>
    <row r="57" spans="1:13" ht="15.75" customHeight="1" x14ac:dyDescent="0.2">
      <c r="E57" s="878"/>
      <c r="F57" s="867"/>
      <c r="G57" s="874">
        <v>32</v>
      </c>
      <c r="H57" s="869"/>
      <c r="I57" s="869" t="s">
        <v>173</v>
      </c>
      <c r="J57" s="870" t="s">
        <v>239</v>
      </c>
      <c r="K57" s="868" t="s">
        <v>124</v>
      </c>
      <c r="L57" s="871">
        <v>0</v>
      </c>
      <c r="M57" s="872">
        <f>TIME(4+12,0,0)</f>
        <v>0.66666666666666663</v>
      </c>
    </row>
    <row r="58" spans="1:13" ht="15.75" customHeight="1" x14ac:dyDescent="0.2">
      <c r="E58" s="879"/>
      <c r="F58" s="758"/>
      <c r="G58" s="876">
        <v>33</v>
      </c>
      <c r="H58" s="758"/>
      <c r="I58" s="862" t="s">
        <v>522</v>
      </c>
      <c r="J58" s="877" t="s">
        <v>6</v>
      </c>
      <c r="K58" s="758" t="s">
        <v>124</v>
      </c>
      <c r="L58" s="864">
        <v>5</v>
      </c>
      <c r="M58" s="865">
        <f>M57+TIME(0,L57,0)</f>
        <v>0.66666666666666663</v>
      </c>
    </row>
    <row r="59" spans="1:13" ht="15.75" customHeight="1" x14ac:dyDescent="0.2">
      <c r="E59" s="873"/>
      <c r="F59" s="867"/>
      <c r="G59" s="868">
        <v>34</v>
      </c>
      <c r="H59" s="869"/>
      <c r="I59" s="869" t="s">
        <v>523</v>
      </c>
      <c r="J59" s="870" t="s">
        <v>6</v>
      </c>
      <c r="K59" s="868" t="s">
        <v>4</v>
      </c>
      <c r="L59" s="871">
        <v>10</v>
      </c>
      <c r="M59" s="872">
        <f>M58+TIME(0,L58,0)</f>
        <v>0.67013888888888884</v>
      </c>
    </row>
    <row r="60" spans="1:13" ht="15.75" customHeight="1" x14ac:dyDescent="0.2">
      <c r="E60" s="875"/>
      <c r="F60" s="758"/>
      <c r="G60" s="759">
        <v>35</v>
      </c>
      <c r="H60" s="862"/>
      <c r="I60" s="862" t="s">
        <v>95</v>
      </c>
      <c r="J60" s="863" t="s">
        <v>6</v>
      </c>
      <c r="K60" s="759" t="s">
        <v>4</v>
      </c>
      <c r="L60" s="864">
        <v>75</v>
      </c>
      <c r="M60" s="865">
        <f>M59+TIME(0,L59,0)</f>
        <v>0.67708333333333326</v>
      </c>
    </row>
    <row r="61" spans="1:13" ht="15.75" customHeight="1" x14ac:dyDescent="0.25">
      <c r="E61" s="894"/>
      <c r="F61" s="895"/>
      <c r="G61" s="896">
        <v>36</v>
      </c>
      <c r="H61" s="895"/>
      <c r="I61" s="895" t="s">
        <v>517</v>
      </c>
      <c r="J61" s="897" t="s">
        <v>6</v>
      </c>
      <c r="K61" s="895" t="s">
        <v>518</v>
      </c>
      <c r="L61" s="895">
        <v>15</v>
      </c>
      <c r="M61" s="898">
        <f>M60+TIME(0, L60,0)</f>
        <v>0.72916666666666663</v>
      </c>
    </row>
    <row r="62" spans="1:13" ht="15.75" customHeight="1" x14ac:dyDescent="0.25">
      <c r="E62" s="892"/>
      <c r="F62" s="899"/>
      <c r="G62" s="900">
        <v>37</v>
      </c>
      <c r="H62" s="899"/>
      <c r="I62" s="899" t="s">
        <v>524</v>
      </c>
      <c r="J62" s="901" t="s">
        <v>6</v>
      </c>
      <c r="K62" s="899" t="s">
        <v>4</v>
      </c>
      <c r="L62" s="899">
        <v>15</v>
      </c>
      <c r="M62" s="865">
        <f>M61+TIME(0, L61,0)</f>
        <v>0.73958333333333326</v>
      </c>
    </row>
    <row r="63" spans="1:13" ht="15.75" customHeight="1" x14ac:dyDescent="0.25">
      <c r="E63" s="888"/>
      <c r="F63" s="867"/>
      <c r="G63" s="868">
        <v>38</v>
      </c>
      <c r="H63" s="869"/>
      <c r="I63" s="869" t="s">
        <v>242</v>
      </c>
      <c r="J63" s="870" t="s">
        <v>6</v>
      </c>
      <c r="K63" s="868" t="s">
        <v>124</v>
      </c>
      <c r="L63" s="871">
        <v>0</v>
      </c>
      <c r="M63" s="872">
        <f>M62+TIME(0,L62,0)</f>
        <v>0.74999999999999989</v>
      </c>
    </row>
    <row r="64" spans="1:13" ht="15.75" customHeight="1" x14ac:dyDescent="0.25">
      <c r="E64" s="893"/>
      <c r="F64" s="893"/>
      <c r="G64" s="893"/>
      <c r="H64" s="893"/>
      <c r="I64" s="893"/>
      <c r="J64" s="893"/>
      <c r="K64" s="893"/>
      <c r="L64" s="893"/>
      <c r="M64" s="893"/>
    </row>
    <row r="65" spans="5:13" ht="15.75" customHeight="1" x14ac:dyDescent="0.25">
      <c r="E65" s="893"/>
      <c r="F65" s="893"/>
      <c r="G65" s="893"/>
      <c r="H65" s="893"/>
      <c r="I65" s="893"/>
      <c r="J65" s="893"/>
      <c r="K65" s="893"/>
      <c r="L65" s="893"/>
      <c r="M65" s="893"/>
    </row>
    <row r="101" spans="5:5" ht="15.75" customHeight="1" x14ac:dyDescent="0.25">
      <c r="E101"/>
    </row>
    <row r="102" spans="5:5" ht="15.75" customHeight="1" x14ac:dyDescent="0.25">
      <c r="E102"/>
    </row>
    <row r="103" spans="5:5" ht="15.75" customHeight="1" x14ac:dyDescent="0.25">
      <c r="E103"/>
    </row>
    <row r="104" spans="5:5" ht="15.75" customHeight="1" x14ac:dyDescent="0.25">
      <c r="E104"/>
    </row>
    <row r="105" spans="5:5" ht="15.75" customHeight="1" x14ac:dyDescent="0.25">
      <c r="E105"/>
    </row>
    <row r="106" spans="5:5" ht="15.75" customHeight="1" x14ac:dyDescent="0.25">
      <c r="E106"/>
    </row>
  </sheetData>
  <mergeCells count="12">
    <mergeCell ref="B4:B6"/>
    <mergeCell ref="F19:M19"/>
    <mergeCell ref="F2:M2"/>
    <mergeCell ref="F3:M3"/>
    <mergeCell ref="F4:M4"/>
    <mergeCell ref="F11:M11"/>
    <mergeCell ref="F56:M56"/>
    <mergeCell ref="F25:M25"/>
    <mergeCell ref="F31:M31"/>
    <mergeCell ref="F37:M37"/>
    <mergeCell ref="F44:M44"/>
    <mergeCell ref="F50:M50"/>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25" right="0.25" top="0.25" bottom="0.75" header="0.5" footer="0.5"/>
  <pageSetup scale="65" orientation="portrait" horizontalDpi="1200" verticalDpi="12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82"/>
  <sheetViews>
    <sheetView zoomScale="66" workbookViewId="0">
      <selection sqref="A1:C1048576"/>
    </sheetView>
  </sheetViews>
  <sheetFormatPr defaultRowHeight="12.75" x14ac:dyDescent="0.2"/>
  <cols>
    <col min="1" max="1" width="1.42578125" style="658" customWidth="1"/>
    <col min="2" max="2" width="13.5703125" style="658" customWidth="1"/>
    <col min="3" max="3" width="1.42578125" style="658"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248"/>
      <c r="B1" s="671" t="s">
        <v>559</v>
      </c>
      <c r="C1" s="1249"/>
      <c r="E1" s="549"/>
      <c r="F1" s="549"/>
      <c r="G1" s="549"/>
      <c r="H1" s="549"/>
      <c r="I1" s="549"/>
      <c r="J1" s="549"/>
      <c r="K1" s="549"/>
      <c r="L1" s="549"/>
      <c r="M1" s="550"/>
    </row>
    <row r="2" spans="1:13" ht="18.75" thickBot="1" x14ac:dyDescent="0.25">
      <c r="A2" s="620"/>
      <c r="B2" s="1232"/>
      <c r="C2" s="59"/>
      <c r="E2" s="551"/>
      <c r="F2" s="1768" t="s">
        <v>437</v>
      </c>
      <c r="G2" s="1768"/>
      <c r="H2" s="1768"/>
      <c r="I2" s="1768"/>
      <c r="J2" s="1768"/>
      <c r="K2" s="1768"/>
      <c r="L2" s="1768"/>
      <c r="M2" s="1768"/>
    </row>
    <row r="3" spans="1:13" ht="18.75" thickBot="1" x14ac:dyDescent="0.25">
      <c r="A3" s="620"/>
      <c r="B3" s="306" t="s">
        <v>106</v>
      </c>
      <c r="C3" s="59"/>
      <c r="E3" s="321"/>
      <c r="F3" s="1739" t="s">
        <v>438</v>
      </c>
      <c r="G3" s="1739"/>
      <c r="H3" s="1739"/>
      <c r="I3" s="1739"/>
      <c r="J3" s="1739"/>
      <c r="K3" s="1739"/>
      <c r="L3" s="1739"/>
      <c r="M3" s="1739"/>
    </row>
    <row r="4" spans="1:13" ht="15.75" customHeight="1" x14ac:dyDescent="0.2">
      <c r="A4" s="620"/>
      <c r="B4" s="1423" t="str">
        <f>Title!$B$4</f>
        <v>R3</v>
      </c>
      <c r="C4" s="59"/>
      <c r="E4" s="322"/>
      <c r="F4" s="1740" t="s">
        <v>79</v>
      </c>
      <c r="G4" s="1740"/>
      <c r="H4" s="1740"/>
      <c r="I4" s="1740"/>
      <c r="J4" s="1740"/>
      <c r="K4" s="1740"/>
      <c r="L4" s="1740"/>
      <c r="M4" s="1740"/>
    </row>
    <row r="5" spans="1:13" ht="15.75" x14ac:dyDescent="0.2">
      <c r="A5" s="620"/>
      <c r="B5" s="1424"/>
      <c r="C5" s="59"/>
      <c r="E5" s="958"/>
      <c r="F5" s="959" t="s">
        <v>6</v>
      </c>
      <c r="G5" s="930" t="s">
        <v>598</v>
      </c>
      <c r="H5" s="960"/>
      <c r="I5" s="961"/>
      <c r="J5" s="961"/>
      <c r="K5" s="961"/>
      <c r="L5" s="961"/>
      <c r="M5" s="967"/>
    </row>
    <row r="6" spans="1:13" ht="16.5" thickBot="1" x14ac:dyDescent="0.25">
      <c r="A6" s="620"/>
      <c r="B6" s="1425"/>
      <c r="C6" s="59"/>
      <c r="E6" s="958"/>
      <c r="F6" s="959" t="s">
        <v>6</v>
      </c>
      <c r="G6" s="930" t="s">
        <v>599</v>
      </c>
      <c r="H6" s="960"/>
      <c r="I6" s="961"/>
      <c r="J6" s="961"/>
      <c r="K6" s="961"/>
      <c r="L6" s="961"/>
      <c r="M6" s="967"/>
    </row>
    <row r="7" spans="1:13" ht="16.5" thickBot="1" x14ac:dyDescent="0.25">
      <c r="A7" s="620"/>
      <c r="B7" s="60"/>
      <c r="C7" s="534"/>
      <c r="E7" s="962"/>
      <c r="F7" s="962"/>
      <c r="G7" s="931"/>
      <c r="H7" s="932"/>
      <c r="I7" s="963"/>
      <c r="J7" s="932"/>
      <c r="K7" s="932"/>
      <c r="L7" s="933"/>
      <c r="M7" s="934"/>
    </row>
    <row r="8" spans="1:13" ht="18" customHeight="1" x14ac:dyDescent="0.2">
      <c r="A8" s="620"/>
      <c r="B8" s="1216" t="s">
        <v>167</v>
      </c>
      <c r="C8" s="479"/>
      <c r="E8" s="962"/>
      <c r="F8" s="962"/>
      <c r="G8" s="1759" t="s">
        <v>600</v>
      </c>
      <c r="H8" s="1759"/>
      <c r="I8" s="1759"/>
      <c r="J8" s="1759"/>
      <c r="K8" s="1759"/>
      <c r="L8" s="1759"/>
      <c r="M8" s="1759"/>
    </row>
    <row r="9" spans="1:13" ht="18" customHeight="1" x14ac:dyDescent="0.2">
      <c r="A9" s="620"/>
      <c r="B9" s="1241" t="s">
        <v>194</v>
      </c>
      <c r="C9" s="479"/>
      <c r="E9" s="964"/>
      <c r="F9" s="964"/>
      <c r="G9" s="948"/>
      <c r="H9" s="948"/>
      <c r="I9" s="948"/>
      <c r="J9" s="948"/>
      <c r="K9" s="948"/>
      <c r="L9" s="948"/>
      <c r="M9" s="949"/>
    </row>
    <row r="10" spans="1:13" ht="15.75" x14ac:dyDescent="0.2">
      <c r="A10" s="620"/>
      <c r="B10" s="665"/>
      <c r="C10" s="672"/>
      <c r="E10" s="956"/>
      <c r="F10" s="956"/>
      <c r="G10" s="923">
        <f>1</f>
        <v>1</v>
      </c>
      <c r="H10" s="919" t="s">
        <v>0</v>
      </c>
      <c r="I10" s="922" t="s">
        <v>173</v>
      </c>
      <c r="J10" s="919" t="s">
        <v>239</v>
      </c>
      <c r="K10" s="919" t="s">
        <v>1</v>
      </c>
      <c r="L10" s="920">
        <v>0</v>
      </c>
      <c r="M10" s="928">
        <v>0.4375</v>
      </c>
    </row>
    <row r="11" spans="1:13" ht="15.75" x14ac:dyDescent="0.2">
      <c r="A11" s="620"/>
      <c r="B11" s="1243" t="s">
        <v>560</v>
      </c>
      <c r="C11" s="479"/>
      <c r="E11" s="964"/>
      <c r="F11" s="964"/>
      <c r="G11" s="942">
        <f t="shared" ref="G11:G19" si="0">G10+1</f>
        <v>2</v>
      </c>
      <c r="H11" s="937" t="s">
        <v>0</v>
      </c>
      <c r="I11" s="952" t="s">
        <v>434</v>
      </c>
      <c r="J11" s="937" t="s">
        <v>239</v>
      </c>
      <c r="K11" s="937" t="s">
        <v>1</v>
      </c>
      <c r="L11" s="938">
        <v>5</v>
      </c>
      <c r="M11" s="939">
        <f t="shared" ref="M11:M16" si="1">M10+TIME(0,L10,)</f>
        <v>0.4375</v>
      </c>
    </row>
    <row r="12" spans="1:13" ht="15.75" x14ac:dyDescent="0.2">
      <c r="A12" s="58"/>
      <c r="B12" s="669" t="s">
        <v>561</v>
      </c>
      <c r="C12" s="59"/>
      <c r="E12" s="956"/>
      <c r="F12" s="956"/>
      <c r="G12" s="971">
        <f t="shared" si="0"/>
        <v>3</v>
      </c>
      <c r="H12" s="921" t="s">
        <v>0</v>
      </c>
      <c r="I12" s="922" t="s">
        <v>435</v>
      </c>
      <c r="J12" s="919" t="s">
        <v>239</v>
      </c>
      <c r="K12" s="920" t="s">
        <v>1</v>
      </c>
      <c r="L12" s="920">
        <v>5</v>
      </c>
      <c r="M12" s="928">
        <f t="shared" si="1"/>
        <v>0.44097222222222221</v>
      </c>
    </row>
    <row r="13" spans="1:13" ht="15.75" x14ac:dyDescent="0.2">
      <c r="A13" s="620"/>
      <c r="B13" s="1242" t="s">
        <v>220</v>
      </c>
      <c r="C13" s="479"/>
      <c r="E13" s="964"/>
      <c r="F13" s="964"/>
      <c r="G13" s="942">
        <f t="shared" si="0"/>
        <v>4</v>
      </c>
      <c r="H13" s="937" t="s">
        <v>2</v>
      </c>
      <c r="I13" s="952" t="s">
        <v>3</v>
      </c>
      <c r="J13" s="937" t="s">
        <v>239</v>
      </c>
      <c r="K13" s="940" t="s">
        <v>4</v>
      </c>
      <c r="L13" s="938">
        <v>5</v>
      </c>
      <c r="M13" s="939">
        <f t="shared" si="1"/>
        <v>0.44444444444444442</v>
      </c>
    </row>
    <row r="14" spans="1:13" ht="15.75" x14ac:dyDescent="0.2">
      <c r="A14" s="58"/>
      <c r="B14" s="1240" t="s">
        <v>332</v>
      </c>
      <c r="C14" s="479"/>
      <c r="E14" s="956"/>
      <c r="F14" s="956"/>
      <c r="G14" s="971">
        <f t="shared" si="0"/>
        <v>5</v>
      </c>
      <c r="H14" s="923" t="s">
        <v>0</v>
      </c>
      <c r="I14" s="923" t="s">
        <v>436</v>
      </c>
      <c r="J14" s="923" t="s">
        <v>239</v>
      </c>
      <c r="K14" s="923" t="s">
        <v>1</v>
      </c>
      <c r="L14" s="920">
        <v>15</v>
      </c>
      <c r="M14" s="928">
        <f t="shared" si="1"/>
        <v>0.44791666666666663</v>
      </c>
    </row>
    <row r="15" spans="1:13" ht="15.75" x14ac:dyDescent="0.2">
      <c r="A15" s="58"/>
      <c r="B15" s="1225" t="s">
        <v>368</v>
      </c>
      <c r="C15" s="479"/>
      <c r="E15" s="964"/>
      <c r="F15" s="942"/>
      <c r="G15" s="942">
        <f t="shared" si="0"/>
        <v>6</v>
      </c>
      <c r="H15" s="942" t="s">
        <v>57</v>
      </c>
      <c r="I15" s="942" t="s">
        <v>694</v>
      </c>
      <c r="J15" s="942" t="s">
        <v>239</v>
      </c>
      <c r="K15" s="942" t="s">
        <v>4</v>
      </c>
      <c r="L15" s="938">
        <v>15</v>
      </c>
      <c r="M15" s="939">
        <f t="shared" si="1"/>
        <v>0.45833333333333331</v>
      </c>
    </row>
    <row r="16" spans="1:13" ht="15.75" x14ac:dyDescent="0.2">
      <c r="A16" s="58"/>
      <c r="B16" s="1226" t="s">
        <v>461</v>
      </c>
      <c r="C16" s="483"/>
      <c r="E16" s="964"/>
      <c r="F16" s="956"/>
      <c r="G16" s="971">
        <f t="shared" si="0"/>
        <v>7</v>
      </c>
      <c r="H16" s="923" t="s">
        <v>2</v>
      </c>
      <c r="I16" s="923" t="s">
        <v>601</v>
      </c>
      <c r="J16" s="923" t="s">
        <v>239</v>
      </c>
      <c r="K16" s="923" t="s">
        <v>4</v>
      </c>
      <c r="L16" s="920">
        <v>5</v>
      </c>
      <c r="M16" s="928">
        <f t="shared" si="1"/>
        <v>0.46875</v>
      </c>
    </row>
    <row r="17" spans="1:13" ht="15.75" x14ac:dyDescent="0.2">
      <c r="A17" s="58"/>
      <c r="B17" s="1247" t="s">
        <v>487</v>
      </c>
      <c r="C17" s="419"/>
      <c r="E17" s="936"/>
      <c r="F17" s="942"/>
      <c r="G17" s="942"/>
      <c r="H17" s="942"/>
      <c r="I17" s="942"/>
      <c r="J17" s="942"/>
      <c r="K17" s="942"/>
      <c r="L17" s="938"/>
      <c r="M17" s="939"/>
    </row>
    <row r="18" spans="1:13" ht="15.75" x14ac:dyDescent="0.2">
      <c r="A18" s="58"/>
      <c r="B18" s="60"/>
      <c r="C18" s="59"/>
      <c r="E18" s="936"/>
      <c r="F18" s="956"/>
      <c r="G18" s="971">
        <f>G16+1</f>
        <v>8</v>
      </c>
      <c r="H18" s="923" t="s">
        <v>0</v>
      </c>
      <c r="I18" s="923" t="s">
        <v>430</v>
      </c>
      <c r="J18" s="923" t="s">
        <v>239</v>
      </c>
      <c r="K18" s="923" t="s">
        <v>4</v>
      </c>
      <c r="L18" s="920">
        <v>70</v>
      </c>
      <c r="M18" s="928">
        <f>M16+TIME(0,L16,)</f>
        <v>0.47222222222222221</v>
      </c>
    </row>
    <row r="19" spans="1:13" ht="15.75" x14ac:dyDescent="0.2">
      <c r="A19" s="620"/>
      <c r="B19" s="1243" t="s">
        <v>564</v>
      </c>
      <c r="C19" s="479"/>
      <c r="E19" s="964"/>
      <c r="F19" s="942"/>
      <c r="G19" s="942">
        <f t="shared" si="0"/>
        <v>9</v>
      </c>
      <c r="H19" s="942" t="s">
        <v>0</v>
      </c>
      <c r="I19" s="942" t="s">
        <v>405</v>
      </c>
      <c r="J19" s="942" t="s">
        <v>239</v>
      </c>
      <c r="K19" s="942" t="s">
        <v>4</v>
      </c>
      <c r="L19" s="938">
        <v>0</v>
      </c>
      <c r="M19" s="939">
        <f>M18+TIME(0,L18,)</f>
        <v>0.52083333333333337</v>
      </c>
    </row>
    <row r="20" spans="1:13" ht="15.75" x14ac:dyDescent="0.2">
      <c r="A20" s="58"/>
      <c r="B20" s="669" t="s">
        <v>565</v>
      </c>
      <c r="C20" s="59"/>
      <c r="E20" s="964"/>
      <c r="F20" s="956"/>
      <c r="G20" s="971"/>
      <c r="H20" s="923"/>
      <c r="I20" s="923"/>
      <c r="J20" s="923"/>
      <c r="K20" s="923"/>
      <c r="L20" s="920"/>
      <c r="M20" s="928"/>
    </row>
    <row r="21" spans="1:13" ht="18" customHeight="1" x14ac:dyDescent="0.2">
      <c r="A21" s="620"/>
      <c r="B21" s="1217" t="s">
        <v>328</v>
      </c>
      <c r="C21" s="479"/>
      <c r="E21" s="962"/>
      <c r="F21" s="962"/>
      <c r="G21" s="931"/>
      <c r="H21" s="932"/>
      <c r="I21" s="963"/>
      <c r="J21" s="932"/>
      <c r="K21" s="932"/>
      <c r="L21" s="933"/>
      <c r="M21" s="934"/>
    </row>
    <row r="22" spans="1:13" ht="18" customHeight="1" x14ac:dyDescent="0.25">
      <c r="A22" s="58"/>
      <c r="B22" s="1219" t="s">
        <v>367</v>
      </c>
      <c r="C22" s="479"/>
      <c r="E22" s="962"/>
      <c r="F22" s="962"/>
      <c r="G22" s="1759" t="s">
        <v>602</v>
      </c>
      <c r="H22" s="1759"/>
      <c r="I22" s="1759"/>
      <c r="J22" s="1759"/>
      <c r="K22" s="1759"/>
      <c r="L22" s="1759"/>
      <c r="M22" s="1759"/>
    </row>
    <row r="23" spans="1:13" ht="18" x14ac:dyDescent="0.25">
      <c r="A23" s="58"/>
      <c r="B23" s="1245" t="s">
        <v>386</v>
      </c>
      <c r="C23" s="479"/>
      <c r="E23" s="964"/>
      <c r="F23" s="964"/>
      <c r="G23" s="948"/>
      <c r="H23" s="948"/>
      <c r="I23" s="948"/>
      <c r="J23" s="948"/>
      <c r="K23" s="948"/>
      <c r="L23" s="948"/>
      <c r="M23" s="949"/>
    </row>
    <row r="24" spans="1:13" ht="15.75" x14ac:dyDescent="0.25">
      <c r="A24" s="58"/>
      <c r="B24" s="1221" t="s">
        <v>385</v>
      </c>
      <c r="C24" s="479"/>
      <c r="E24" s="956"/>
      <c r="F24" s="956"/>
      <c r="G24" s="923">
        <f>G19+1</f>
        <v>10</v>
      </c>
      <c r="H24" s="919" t="s">
        <v>0</v>
      </c>
      <c r="I24" s="922" t="s">
        <v>173</v>
      </c>
      <c r="J24" s="919" t="s">
        <v>239</v>
      </c>
      <c r="K24" s="919" t="s">
        <v>1</v>
      </c>
      <c r="L24" s="920">
        <v>0</v>
      </c>
      <c r="M24" s="928">
        <v>0.33333333333333331</v>
      </c>
    </row>
    <row r="25" spans="1:13" ht="15.75" x14ac:dyDescent="0.25">
      <c r="A25" s="58"/>
      <c r="B25" s="1222" t="s">
        <v>463</v>
      </c>
      <c r="C25" s="479"/>
      <c r="E25" s="964"/>
      <c r="F25" s="964"/>
      <c r="G25" s="942">
        <f>G24+1</f>
        <v>11</v>
      </c>
      <c r="H25" s="937" t="s">
        <v>0</v>
      </c>
      <c r="I25" s="952" t="s">
        <v>434</v>
      </c>
      <c r="J25" s="937" t="s">
        <v>239</v>
      </c>
      <c r="K25" s="937" t="s">
        <v>1</v>
      </c>
      <c r="L25" s="938">
        <v>1</v>
      </c>
      <c r="M25" s="939">
        <f>M24+TIME(0,L24,)</f>
        <v>0.33333333333333331</v>
      </c>
    </row>
    <row r="26" spans="1:13" ht="15.75" x14ac:dyDescent="0.25">
      <c r="A26" s="58"/>
      <c r="B26" s="1223" t="s">
        <v>464</v>
      </c>
      <c r="C26" s="479"/>
      <c r="E26" s="956"/>
      <c r="F26" s="956"/>
      <c r="G26" s="971">
        <f>G25+1</f>
        <v>12</v>
      </c>
      <c r="H26" s="972" t="s">
        <v>2</v>
      </c>
      <c r="I26" s="922" t="s">
        <v>3</v>
      </c>
      <c r="J26" s="919" t="s">
        <v>239</v>
      </c>
      <c r="K26" s="920" t="s">
        <v>4</v>
      </c>
      <c r="L26" s="920">
        <v>5</v>
      </c>
      <c r="M26" s="928">
        <f>M25+TIME(0,L25,)</f>
        <v>0.33402777777777776</v>
      </c>
    </row>
    <row r="27" spans="1:13" ht="15.75" x14ac:dyDescent="0.2">
      <c r="A27" s="58"/>
      <c r="B27" s="1233" t="s">
        <v>42</v>
      </c>
      <c r="C27" s="479"/>
      <c r="E27" s="964"/>
      <c r="F27" s="964"/>
      <c r="G27" s="942">
        <f>G26+1</f>
        <v>13</v>
      </c>
      <c r="H27" s="974" t="s">
        <v>98</v>
      </c>
      <c r="I27" s="973" t="s">
        <v>430</v>
      </c>
      <c r="J27" s="940" t="s">
        <v>239</v>
      </c>
      <c r="K27" s="937" t="s">
        <v>4</v>
      </c>
      <c r="L27" s="938">
        <v>114</v>
      </c>
      <c r="M27" s="939">
        <f>M26+TIME(0,L26,)</f>
        <v>0.33749999999999997</v>
      </c>
    </row>
    <row r="28" spans="1:13" ht="18" x14ac:dyDescent="0.2">
      <c r="A28" s="58"/>
      <c r="B28" s="1207" t="s">
        <v>36</v>
      </c>
      <c r="C28" s="479"/>
      <c r="E28" s="956"/>
      <c r="F28" s="956"/>
      <c r="G28" s="971">
        <f>G27+1</f>
        <v>14</v>
      </c>
      <c r="H28" s="921" t="s">
        <v>0</v>
      </c>
      <c r="I28" s="922" t="s">
        <v>405</v>
      </c>
      <c r="J28" s="919" t="s">
        <v>239</v>
      </c>
      <c r="K28" s="920" t="s">
        <v>4</v>
      </c>
      <c r="L28" s="920">
        <v>0</v>
      </c>
      <c r="M28" s="928">
        <f>M27+TIME(0,L27,)</f>
        <v>0.41666666666666663</v>
      </c>
    </row>
    <row r="29" spans="1:13" ht="15" x14ac:dyDescent="0.2">
      <c r="A29" s="58"/>
      <c r="B29" s="60"/>
      <c r="C29" s="59"/>
      <c r="E29" s="917"/>
      <c r="F29" s="924"/>
      <c r="G29" s="971"/>
      <c r="H29" s="916"/>
      <c r="I29" s="923"/>
      <c r="J29" s="926"/>
      <c r="K29" s="926"/>
      <c r="L29" s="935"/>
      <c r="M29" s="928"/>
    </row>
    <row r="30" spans="1:13" ht="18" customHeight="1" x14ac:dyDescent="0.2">
      <c r="A30" s="58"/>
      <c r="B30" s="60"/>
      <c r="C30" s="59"/>
      <c r="E30" s="962"/>
      <c r="F30" s="962"/>
      <c r="G30" s="931"/>
      <c r="H30" s="932"/>
      <c r="I30" s="963"/>
      <c r="J30" s="932"/>
      <c r="K30" s="932"/>
      <c r="L30" s="933"/>
      <c r="M30" s="934"/>
    </row>
    <row r="31" spans="1:13" ht="18" customHeight="1" x14ac:dyDescent="0.2">
      <c r="A31" s="58"/>
      <c r="B31" s="60"/>
      <c r="C31" s="59"/>
      <c r="E31" s="962"/>
      <c r="F31" s="962"/>
      <c r="G31" s="1759" t="s">
        <v>603</v>
      </c>
      <c r="H31" s="1759"/>
      <c r="I31" s="1759"/>
      <c r="J31" s="1759"/>
      <c r="K31" s="1759"/>
      <c r="L31" s="1759"/>
      <c r="M31" s="1759"/>
    </row>
    <row r="32" spans="1:13" ht="18" customHeight="1" x14ac:dyDescent="0.2">
      <c r="A32" s="58"/>
      <c r="B32" s="60"/>
      <c r="C32" s="59"/>
      <c r="E32" s="964"/>
      <c r="F32" s="964"/>
      <c r="G32" s="948"/>
      <c r="H32" s="948"/>
      <c r="I32" s="948"/>
      <c r="J32" s="948"/>
      <c r="K32" s="948"/>
      <c r="L32" s="948"/>
      <c r="M32" s="949"/>
    </row>
    <row r="33" spans="1:13" ht="15.75" x14ac:dyDescent="0.2">
      <c r="A33" s="620"/>
      <c r="B33" s="1243" t="s">
        <v>562</v>
      </c>
      <c r="C33" s="479"/>
      <c r="E33" s="956"/>
      <c r="F33" s="956"/>
      <c r="G33" s="923">
        <f>G28+1</f>
        <v>15</v>
      </c>
      <c r="H33" s="919" t="s">
        <v>0</v>
      </c>
      <c r="I33" s="922" t="s">
        <v>173</v>
      </c>
      <c r="J33" s="919" t="s">
        <v>239</v>
      </c>
      <c r="K33" s="919" t="s">
        <v>1</v>
      </c>
      <c r="L33" s="920">
        <v>0</v>
      </c>
      <c r="M33" s="928">
        <v>0.66666666666666663</v>
      </c>
    </row>
    <row r="34" spans="1:13" ht="15.75" x14ac:dyDescent="0.2">
      <c r="A34" s="58"/>
      <c r="B34" s="669" t="s">
        <v>563</v>
      </c>
      <c r="C34" s="59"/>
      <c r="E34" s="964"/>
      <c r="F34" s="964"/>
      <c r="G34" s="942">
        <f>G33+1</f>
        <v>16</v>
      </c>
      <c r="H34" s="937" t="s">
        <v>0</v>
      </c>
      <c r="I34" s="952" t="s">
        <v>434</v>
      </c>
      <c r="J34" s="937" t="s">
        <v>239</v>
      </c>
      <c r="K34" s="937" t="s">
        <v>1</v>
      </c>
      <c r="L34" s="938">
        <v>1</v>
      </c>
      <c r="M34" s="939">
        <f>M33+TIME(0,L33,)</f>
        <v>0.66666666666666663</v>
      </c>
    </row>
    <row r="35" spans="1:13" ht="18" x14ac:dyDescent="0.2">
      <c r="A35" s="58"/>
      <c r="B35" s="1239" t="s">
        <v>726</v>
      </c>
      <c r="C35" s="479"/>
      <c r="E35" s="956"/>
      <c r="F35" s="956"/>
      <c r="G35" s="971">
        <f>G34+1</f>
        <v>17</v>
      </c>
      <c r="H35" s="972" t="s">
        <v>2</v>
      </c>
      <c r="I35" s="922" t="s">
        <v>3</v>
      </c>
      <c r="J35" s="919" t="s">
        <v>239</v>
      </c>
      <c r="K35" s="920" t="s">
        <v>4</v>
      </c>
      <c r="L35" s="920">
        <v>5</v>
      </c>
      <c r="M35" s="928">
        <f>M34+TIME(0,L34,)</f>
        <v>0.66736111111111107</v>
      </c>
    </row>
    <row r="36" spans="1:13" ht="20.25" x14ac:dyDescent="0.2">
      <c r="A36" s="58"/>
      <c r="B36" s="1203" t="s">
        <v>556</v>
      </c>
      <c r="C36" s="479"/>
      <c r="E36" s="964"/>
      <c r="F36" s="964"/>
      <c r="G36" s="942">
        <f>G35+1</f>
        <v>18</v>
      </c>
      <c r="H36" s="974" t="s">
        <v>98</v>
      </c>
      <c r="I36" s="973" t="s">
        <v>430</v>
      </c>
      <c r="J36" s="940" t="s">
        <v>239</v>
      </c>
      <c r="K36" s="937" t="s">
        <v>4</v>
      </c>
      <c r="L36" s="938">
        <v>114</v>
      </c>
      <c r="M36" s="939">
        <f>M35+TIME(0,L35,)</f>
        <v>0.67083333333333328</v>
      </c>
    </row>
    <row r="37" spans="1:13" ht="15.75" x14ac:dyDescent="0.2">
      <c r="A37" s="58"/>
      <c r="B37" s="60"/>
      <c r="C37" s="59"/>
      <c r="E37" s="956"/>
      <c r="F37" s="956"/>
      <c r="G37" s="971">
        <f>G36+1</f>
        <v>19</v>
      </c>
      <c r="H37" s="921" t="s">
        <v>0</v>
      </c>
      <c r="I37" s="922" t="s">
        <v>405</v>
      </c>
      <c r="J37" s="919" t="s">
        <v>239</v>
      </c>
      <c r="K37" s="920" t="s">
        <v>4</v>
      </c>
      <c r="L37" s="920">
        <v>0</v>
      </c>
      <c r="M37" s="928">
        <f>M36+TIME(0,L36,)</f>
        <v>0.75</v>
      </c>
    </row>
    <row r="38" spans="1:13" ht="16.5" thickBot="1" x14ac:dyDescent="0.25">
      <c r="A38" s="58"/>
      <c r="B38" s="60"/>
      <c r="C38" s="59"/>
      <c r="E38" s="956"/>
      <c r="F38" s="956"/>
      <c r="G38" s="971"/>
      <c r="H38" s="921"/>
      <c r="I38" s="922"/>
      <c r="J38" s="919"/>
      <c r="K38" s="920"/>
      <c r="L38" s="920"/>
      <c r="M38" s="928"/>
    </row>
    <row r="39" spans="1:13" ht="15.75" x14ac:dyDescent="0.2">
      <c r="A39" s="58"/>
      <c r="B39" s="1235" t="s">
        <v>391</v>
      </c>
      <c r="C39" s="484"/>
      <c r="E39" s="962"/>
      <c r="F39" s="962"/>
      <c r="G39" s="931"/>
      <c r="H39" s="932"/>
      <c r="I39" s="963"/>
      <c r="J39" s="932"/>
      <c r="K39" s="932"/>
      <c r="L39" s="933"/>
      <c r="M39" s="934"/>
    </row>
    <row r="40" spans="1:13" ht="18" customHeight="1" x14ac:dyDescent="0.2">
      <c r="A40" s="58"/>
      <c r="B40" s="1236" t="s">
        <v>340</v>
      </c>
      <c r="C40" s="484"/>
      <c r="E40" s="962"/>
      <c r="F40" s="962"/>
      <c r="G40" s="1759" t="s">
        <v>604</v>
      </c>
      <c r="H40" s="1759"/>
      <c r="I40" s="1759"/>
      <c r="J40" s="1759"/>
      <c r="K40" s="1759"/>
      <c r="L40" s="1759"/>
      <c r="M40" s="1759"/>
    </row>
    <row r="41" spans="1:13" ht="18.75" customHeight="1" x14ac:dyDescent="0.2">
      <c r="A41" s="58"/>
      <c r="B41" s="1227" t="s">
        <v>318</v>
      </c>
      <c r="C41" s="484"/>
      <c r="E41" s="964"/>
      <c r="F41" s="964"/>
      <c r="G41" s="948"/>
      <c r="H41" s="948"/>
      <c r="I41" s="948"/>
      <c r="J41" s="948"/>
      <c r="K41" s="948"/>
      <c r="L41" s="948"/>
      <c r="M41" s="949"/>
    </row>
    <row r="42" spans="1:13" ht="15.75" x14ac:dyDescent="0.2">
      <c r="A42" s="58"/>
      <c r="B42" s="1228" t="s">
        <v>168</v>
      </c>
      <c r="C42" s="484"/>
      <c r="E42" s="956"/>
      <c r="F42" s="956"/>
      <c r="G42" s="971">
        <f>G37+1</f>
        <v>20</v>
      </c>
      <c r="H42" s="919" t="s">
        <v>0</v>
      </c>
      <c r="I42" s="922" t="s">
        <v>173</v>
      </c>
      <c r="J42" s="919" t="s">
        <v>239</v>
      </c>
      <c r="K42" s="919" t="s">
        <v>1</v>
      </c>
      <c r="L42" s="920">
        <v>0</v>
      </c>
      <c r="M42" s="928">
        <v>0.5625</v>
      </c>
    </row>
    <row r="43" spans="1:13" ht="15.75" x14ac:dyDescent="0.2">
      <c r="A43" s="58"/>
      <c r="B43" s="1229" t="s">
        <v>169</v>
      </c>
      <c r="C43" s="484"/>
      <c r="E43" s="964"/>
      <c r="F43" s="964"/>
      <c r="G43" s="942">
        <f>G42+1</f>
        <v>21</v>
      </c>
      <c r="H43" s="937" t="s">
        <v>0</v>
      </c>
      <c r="I43" s="952" t="s">
        <v>434</v>
      </c>
      <c r="J43" s="937" t="s">
        <v>239</v>
      </c>
      <c r="K43" s="937" t="s">
        <v>1</v>
      </c>
      <c r="L43" s="938">
        <v>5</v>
      </c>
      <c r="M43" s="939">
        <f t="shared" ref="M43:M49" si="2">M42+TIME(0,L42,)</f>
        <v>0.5625</v>
      </c>
    </row>
    <row r="44" spans="1:13" ht="15.75" x14ac:dyDescent="0.2">
      <c r="A44" s="58"/>
      <c r="B44" s="1230" t="s">
        <v>166</v>
      </c>
      <c r="C44" s="484"/>
      <c r="E44" s="956"/>
      <c r="F44" s="956"/>
      <c r="G44" s="971">
        <f>G43+1</f>
        <v>22</v>
      </c>
      <c r="H44" s="972" t="s">
        <v>2</v>
      </c>
      <c r="I44" s="922" t="s">
        <v>3</v>
      </c>
      <c r="J44" s="919" t="s">
        <v>239</v>
      </c>
      <c r="K44" s="920" t="s">
        <v>4</v>
      </c>
      <c r="L44" s="920">
        <v>5</v>
      </c>
      <c r="M44" s="928">
        <f t="shared" si="2"/>
        <v>0.56597222222222221</v>
      </c>
    </row>
    <row r="45" spans="1:13" ht="15.75" x14ac:dyDescent="0.2">
      <c r="A45" s="58"/>
      <c r="B45" s="1231" t="s">
        <v>336</v>
      </c>
      <c r="C45" s="484"/>
      <c r="E45" s="964"/>
      <c r="F45" s="964"/>
      <c r="G45" s="942">
        <f>G44+1</f>
        <v>23</v>
      </c>
      <c r="H45" s="937" t="s">
        <v>0</v>
      </c>
      <c r="I45" s="940" t="s">
        <v>436</v>
      </c>
      <c r="J45" s="940" t="s">
        <v>239</v>
      </c>
      <c r="K45" s="937" t="s">
        <v>1</v>
      </c>
      <c r="L45" s="938">
        <v>5</v>
      </c>
      <c r="M45" s="939">
        <f t="shared" si="2"/>
        <v>0.56944444444444442</v>
      </c>
    </row>
    <row r="46" spans="1:13" ht="15.75" x14ac:dyDescent="0.2">
      <c r="A46" s="58"/>
      <c r="B46" s="1231" t="s">
        <v>337</v>
      </c>
      <c r="C46" s="484"/>
      <c r="E46" s="956"/>
      <c r="F46" s="956"/>
      <c r="G46" s="971">
        <f>G45+1</f>
        <v>24</v>
      </c>
      <c r="H46" s="921" t="s">
        <v>0</v>
      </c>
      <c r="I46" s="922" t="s">
        <v>430</v>
      </c>
      <c r="J46" s="919" t="s">
        <v>239</v>
      </c>
      <c r="K46" s="920" t="s">
        <v>4</v>
      </c>
      <c r="L46" s="920">
        <v>80</v>
      </c>
      <c r="M46" s="928">
        <f t="shared" si="2"/>
        <v>0.57291666666666663</v>
      </c>
    </row>
    <row r="47" spans="1:13" ht="15.75" x14ac:dyDescent="0.2">
      <c r="A47" s="58"/>
      <c r="B47" s="1231" t="s">
        <v>198</v>
      </c>
      <c r="C47" s="484"/>
      <c r="E47" s="964"/>
      <c r="F47" s="964"/>
      <c r="G47" s="942">
        <f>G46+1</f>
        <v>25</v>
      </c>
      <c r="H47" s="973" t="s">
        <v>5</v>
      </c>
      <c r="I47" s="973" t="s">
        <v>639</v>
      </c>
      <c r="J47" s="940" t="s">
        <v>239</v>
      </c>
      <c r="K47" s="940" t="s">
        <v>4</v>
      </c>
      <c r="L47" s="938">
        <v>15</v>
      </c>
      <c r="M47" s="939">
        <f t="shared" si="2"/>
        <v>0.62847222222222221</v>
      </c>
    </row>
    <row r="48" spans="1:13" ht="15" x14ac:dyDescent="0.2">
      <c r="A48" s="58"/>
      <c r="B48" s="1231" t="s">
        <v>342</v>
      </c>
      <c r="C48" s="484"/>
      <c r="E48" s="917"/>
      <c r="F48" s="924"/>
      <c r="G48" s="971">
        <f>G45+1</f>
        <v>24</v>
      </c>
      <c r="H48" s="926" t="s">
        <v>76</v>
      </c>
      <c r="I48" s="922" t="s">
        <v>439</v>
      </c>
      <c r="J48" s="926" t="s">
        <v>239</v>
      </c>
      <c r="K48" s="926" t="s">
        <v>4</v>
      </c>
      <c r="L48" s="920">
        <v>10</v>
      </c>
      <c r="M48" s="928">
        <f t="shared" si="2"/>
        <v>0.63888888888888884</v>
      </c>
    </row>
    <row r="49" spans="1:13" ht="18" customHeight="1" x14ac:dyDescent="0.2">
      <c r="A49" s="58"/>
      <c r="B49" s="1231" t="s">
        <v>338</v>
      </c>
      <c r="C49" s="484"/>
      <c r="E49" s="964"/>
      <c r="F49" s="964"/>
      <c r="G49" s="942">
        <f>G48+1</f>
        <v>25</v>
      </c>
      <c r="H49" s="937" t="s">
        <v>0</v>
      </c>
      <c r="I49" s="952" t="s">
        <v>242</v>
      </c>
      <c r="J49" s="941"/>
      <c r="K49" s="941" t="s">
        <v>4</v>
      </c>
      <c r="L49" s="938">
        <v>0</v>
      </c>
      <c r="M49" s="939">
        <f t="shared" si="2"/>
        <v>0.64583333333333326</v>
      </c>
    </row>
    <row r="50" spans="1:13" ht="18" customHeight="1" x14ac:dyDescent="0.2">
      <c r="A50" s="58"/>
      <c r="B50" s="1231" t="s">
        <v>197</v>
      </c>
      <c r="C50" s="484"/>
      <c r="E50" s="917"/>
      <c r="F50" s="924"/>
      <c r="G50" s="971"/>
      <c r="H50" s="916"/>
      <c r="I50" s="923"/>
      <c r="J50" s="926"/>
      <c r="K50" s="926"/>
      <c r="L50" s="935"/>
      <c r="M50" s="928"/>
    </row>
    <row r="51" spans="1:13" ht="18" customHeight="1" x14ac:dyDescent="0.2">
      <c r="A51" s="58"/>
      <c r="B51" s="1231" t="s">
        <v>339</v>
      </c>
      <c r="C51" s="484"/>
      <c r="E51" s="962"/>
      <c r="F51" s="962"/>
      <c r="G51" s="931"/>
      <c r="H51" s="932"/>
      <c r="I51" s="963"/>
      <c r="J51" s="932"/>
      <c r="K51" s="932"/>
      <c r="L51" s="933"/>
      <c r="M51" s="934"/>
    </row>
    <row r="52" spans="1:13" ht="18" x14ac:dyDescent="0.2">
      <c r="A52" s="58"/>
      <c r="B52" s="1244" t="s">
        <v>170</v>
      </c>
      <c r="C52" s="484"/>
      <c r="E52" s="962"/>
      <c r="F52" s="962"/>
      <c r="G52" s="1759"/>
      <c r="H52" s="1759"/>
      <c r="I52" s="1759"/>
      <c r="J52" s="1759"/>
      <c r="K52" s="1759"/>
      <c r="L52" s="1759"/>
      <c r="M52" s="1759"/>
    </row>
    <row r="53" spans="1:13" ht="15" x14ac:dyDescent="0.2">
      <c r="A53" s="58"/>
      <c r="B53" s="60"/>
      <c r="C53" s="59"/>
      <c r="E53" s="917"/>
      <c r="F53" s="924"/>
      <c r="G53" s="916"/>
      <c r="H53" s="916"/>
      <c r="I53" s="918"/>
      <c r="J53" s="916"/>
      <c r="K53" s="916"/>
      <c r="L53" s="925"/>
      <c r="M53" s="929"/>
    </row>
    <row r="54" spans="1:13" ht="16.5" thickBot="1" x14ac:dyDescent="0.25">
      <c r="A54" s="621"/>
      <c r="B54" s="622" t="s">
        <v>559</v>
      </c>
      <c r="C54" s="623"/>
      <c r="E54" s="945"/>
      <c r="F54" s="947"/>
      <c r="G54" s="946"/>
      <c r="H54" s="946"/>
      <c r="I54" s="946"/>
      <c r="J54" s="944"/>
      <c r="K54" s="943"/>
      <c r="L54" s="950"/>
      <c r="M54" s="951"/>
    </row>
    <row r="55" spans="1:13" ht="15" x14ac:dyDescent="0.2">
      <c r="E55" s="917"/>
      <c r="F55" s="915"/>
      <c r="G55" s="953"/>
      <c r="H55" s="953"/>
      <c r="I55" s="927" t="s">
        <v>415</v>
      </c>
      <c r="J55" s="916"/>
      <c r="K55" s="918"/>
      <c r="L55" s="917"/>
      <c r="M55" s="929"/>
    </row>
    <row r="56" spans="1:13" ht="15.75" x14ac:dyDescent="0.2">
      <c r="E56" s="966"/>
      <c r="F56" s="966"/>
      <c r="G56" s="954"/>
      <c r="H56" s="954"/>
      <c r="I56" s="943" t="s">
        <v>416</v>
      </c>
      <c r="J56" s="946"/>
      <c r="K56" s="946"/>
      <c r="L56" s="966"/>
      <c r="M56" s="968"/>
    </row>
    <row r="57" spans="1:13" ht="15.75" x14ac:dyDescent="0.2">
      <c r="E57" s="957"/>
      <c r="F57" s="957"/>
      <c r="G57" s="953"/>
      <c r="H57" s="953"/>
      <c r="I57" s="918"/>
      <c r="J57" s="953"/>
      <c r="K57" s="918"/>
      <c r="L57" s="957"/>
      <c r="M57" s="969"/>
    </row>
    <row r="58" spans="1:13" ht="18" customHeight="1" x14ac:dyDescent="0.2">
      <c r="E58" s="966"/>
      <c r="F58" s="965"/>
      <c r="G58" s="966"/>
      <c r="H58" s="954"/>
      <c r="I58" s="946" t="s">
        <v>417</v>
      </c>
      <c r="J58" s="954"/>
      <c r="K58" s="946"/>
      <c r="L58" s="966"/>
      <c r="M58" s="968"/>
    </row>
    <row r="59" spans="1:13" ht="18" customHeight="1" x14ac:dyDescent="0.2">
      <c r="E59" s="957"/>
      <c r="F59" s="957"/>
      <c r="G59" s="953"/>
      <c r="H59" s="953"/>
      <c r="I59" s="918" t="s">
        <v>418</v>
      </c>
      <c r="J59" s="953"/>
      <c r="K59" s="918"/>
      <c r="L59" s="957"/>
      <c r="M59" s="969"/>
    </row>
    <row r="60" spans="1:13" ht="15.75" x14ac:dyDescent="0.2">
      <c r="E60" s="966"/>
      <c r="F60" s="965"/>
      <c r="G60" s="966"/>
      <c r="H60" s="954"/>
      <c r="I60" s="946"/>
      <c r="J60" s="954"/>
      <c r="K60" s="946"/>
      <c r="L60" s="966"/>
      <c r="M60" s="968"/>
    </row>
    <row r="61" spans="1:13" ht="18" customHeight="1" x14ac:dyDescent="0.2">
      <c r="E61" s="957"/>
      <c r="F61" s="957"/>
      <c r="G61" s="953"/>
      <c r="H61" s="953"/>
      <c r="I61" s="918" t="s">
        <v>394</v>
      </c>
      <c r="J61" s="953"/>
      <c r="K61" s="918"/>
      <c r="L61" s="957"/>
      <c r="M61" s="969"/>
    </row>
    <row r="62" spans="1:13" ht="15.75" x14ac:dyDescent="0.2">
      <c r="E62" s="966"/>
      <c r="F62" s="965"/>
      <c r="G62" s="966"/>
      <c r="H62" s="954"/>
      <c r="I62" s="946" t="s">
        <v>395</v>
      </c>
      <c r="J62" s="954"/>
      <c r="K62" s="946"/>
      <c r="L62" s="966"/>
      <c r="M62" s="968"/>
    </row>
    <row r="63" spans="1:13" x14ac:dyDescent="0.2">
      <c r="E63" s="955"/>
      <c r="F63" s="955"/>
      <c r="G63" s="955"/>
      <c r="H63" s="955"/>
      <c r="I63" s="955"/>
      <c r="J63" s="955"/>
      <c r="K63" s="955"/>
      <c r="L63" s="955"/>
      <c r="M63" s="970"/>
    </row>
    <row r="64" spans="1:13" x14ac:dyDescent="0.2">
      <c r="E64" s="914"/>
      <c r="F64" s="914"/>
      <c r="G64" s="914"/>
      <c r="H64" s="914"/>
      <c r="I64" s="914"/>
      <c r="J64" s="914"/>
      <c r="K64" s="914"/>
      <c r="L64" s="914"/>
      <c r="M64" s="914"/>
    </row>
    <row r="65" spans="5:13" x14ac:dyDescent="0.2">
      <c r="E65" s="658"/>
      <c r="F65" s="658"/>
      <c r="G65" s="658"/>
      <c r="H65" s="658"/>
      <c r="I65" s="658"/>
      <c r="J65" s="658"/>
      <c r="K65" s="658"/>
      <c r="L65" s="658"/>
      <c r="M65" s="658"/>
    </row>
    <row r="66" spans="5:13" x14ac:dyDescent="0.2">
      <c r="E66" s="658"/>
      <c r="F66" s="658"/>
      <c r="G66" s="658"/>
      <c r="H66" s="658"/>
      <c r="I66" s="658"/>
      <c r="J66" s="658"/>
      <c r="K66" s="658"/>
      <c r="L66" s="658"/>
      <c r="M66" s="658"/>
    </row>
    <row r="67" spans="5:13" ht="18" customHeight="1" x14ac:dyDescent="0.2">
      <c r="E67" s="658"/>
      <c r="F67" s="658"/>
      <c r="G67" s="658"/>
      <c r="H67" s="658"/>
      <c r="I67" s="658"/>
      <c r="J67" s="658"/>
      <c r="K67" s="658"/>
      <c r="L67" s="658"/>
      <c r="M67" s="658"/>
    </row>
    <row r="68" spans="5:13" x14ac:dyDescent="0.2">
      <c r="E68" s="658"/>
      <c r="F68" s="658"/>
      <c r="G68" s="658"/>
      <c r="H68" s="658"/>
      <c r="I68" s="658"/>
      <c r="J68" s="658"/>
      <c r="K68" s="658"/>
      <c r="L68" s="658"/>
      <c r="M68" s="658"/>
    </row>
    <row r="69" spans="5:13" x14ac:dyDescent="0.2">
      <c r="E69" s="658"/>
      <c r="F69" s="658"/>
      <c r="G69" s="658"/>
      <c r="H69" s="658"/>
      <c r="I69" s="658"/>
      <c r="J69" s="658"/>
      <c r="K69" s="658"/>
      <c r="L69" s="658"/>
      <c r="M69" s="658"/>
    </row>
    <row r="70" spans="5:13" x14ac:dyDescent="0.2">
      <c r="E70" s="658"/>
      <c r="F70" s="658"/>
      <c r="G70" s="658"/>
      <c r="H70" s="658"/>
      <c r="I70" s="658"/>
      <c r="J70" s="658"/>
      <c r="K70" s="658"/>
      <c r="L70" s="658"/>
      <c r="M70" s="658"/>
    </row>
    <row r="71" spans="5:13" x14ac:dyDescent="0.2">
      <c r="E71" s="658"/>
      <c r="F71" s="658"/>
      <c r="G71" s="658"/>
      <c r="H71" s="658"/>
      <c r="I71" s="658"/>
      <c r="J71" s="658"/>
      <c r="K71" s="658"/>
      <c r="L71" s="658"/>
      <c r="M71" s="658"/>
    </row>
    <row r="72" spans="5:13" x14ac:dyDescent="0.2">
      <c r="E72" s="658"/>
      <c r="F72" s="658"/>
      <c r="G72" s="658"/>
      <c r="H72" s="658"/>
      <c r="I72" s="658"/>
      <c r="J72" s="658"/>
      <c r="K72" s="658"/>
      <c r="L72" s="658"/>
      <c r="M72" s="658"/>
    </row>
    <row r="73" spans="5:13" x14ac:dyDescent="0.2">
      <c r="E73" s="658"/>
      <c r="F73" s="658"/>
      <c r="G73" s="658"/>
      <c r="H73" s="658"/>
      <c r="I73" s="658"/>
      <c r="J73" s="658"/>
      <c r="K73" s="658"/>
      <c r="L73" s="658"/>
      <c r="M73" s="658"/>
    </row>
    <row r="74" spans="5:13" x14ac:dyDescent="0.2">
      <c r="E74" s="658"/>
      <c r="F74" s="658"/>
      <c r="G74" s="658"/>
      <c r="H74" s="658"/>
      <c r="I74" s="658"/>
      <c r="J74" s="658"/>
      <c r="K74" s="658"/>
      <c r="L74" s="658"/>
      <c r="M74" s="658"/>
    </row>
    <row r="75" spans="5:13" x14ac:dyDescent="0.2">
      <c r="E75" s="658"/>
      <c r="F75" s="658"/>
      <c r="G75" s="658"/>
      <c r="H75" s="658"/>
      <c r="I75" s="658"/>
      <c r="J75" s="658"/>
      <c r="K75" s="658"/>
      <c r="L75" s="658"/>
      <c r="M75" s="658"/>
    </row>
    <row r="76" spans="5:13" ht="18" customHeight="1" x14ac:dyDescent="0.2">
      <c r="E76" s="658"/>
      <c r="F76" s="658"/>
      <c r="G76" s="658"/>
      <c r="H76" s="658"/>
      <c r="I76" s="658"/>
      <c r="J76" s="658"/>
      <c r="K76" s="658"/>
      <c r="L76" s="658"/>
      <c r="M76" s="658"/>
    </row>
    <row r="77" spans="5:13" x14ac:dyDescent="0.2">
      <c r="E77" s="658"/>
      <c r="F77" s="658"/>
      <c r="G77" s="658"/>
      <c r="H77" s="658"/>
      <c r="I77" s="658"/>
      <c r="J77" s="658"/>
      <c r="K77" s="658"/>
      <c r="L77" s="658"/>
      <c r="M77" s="658"/>
    </row>
    <row r="78" spans="5:13" x14ac:dyDescent="0.2">
      <c r="E78" s="658"/>
      <c r="F78" s="658"/>
      <c r="G78" s="658"/>
      <c r="H78" s="658"/>
      <c r="I78" s="658"/>
      <c r="J78" s="658"/>
      <c r="K78" s="658"/>
      <c r="L78" s="658"/>
      <c r="M78" s="658"/>
    </row>
    <row r="79" spans="5:13" x14ac:dyDescent="0.2">
      <c r="E79" s="658"/>
      <c r="F79" s="658"/>
      <c r="G79" s="658"/>
      <c r="H79" s="658"/>
      <c r="I79" s="658"/>
      <c r="J79" s="658"/>
      <c r="K79" s="658"/>
      <c r="L79" s="658"/>
      <c r="M79" s="658"/>
    </row>
    <row r="80" spans="5:13" x14ac:dyDescent="0.2">
      <c r="E80" s="658"/>
      <c r="F80" s="658"/>
      <c r="G80" s="658"/>
      <c r="H80" s="658"/>
      <c r="I80" s="658"/>
      <c r="J80" s="658"/>
      <c r="K80" s="658"/>
      <c r="L80" s="658"/>
      <c r="M80" s="658"/>
    </row>
    <row r="81" spans="5:13" x14ac:dyDescent="0.2">
      <c r="E81" s="658"/>
      <c r="F81" s="658"/>
      <c r="G81" s="658"/>
      <c r="H81" s="658"/>
      <c r="I81" s="658"/>
      <c r="J81" s="658"/>
      <c r="K81" s="658"/>
      <c r="L81" s="658"/>
      <c r="M81" s="658"/>
    </row>
    <row r="82" spans="5:13" x14ac:dyDescent="0.2">
      <c r="E82" s="658"/>
      <c r="F82" s="658"/>
      <c r="G82" s="658"/>
      <c r="H82" s="658"/>
      <c r="I82" s="658"/>
      <c r="J82" s="658"/>
      <c r="K82" s="658"/>
      <c r="L82" s="658"/>
      <c r="M82" s="658"/>
    </row>
  </sheetData>
  <mergeCells count="9">
    <mergeCell ref="G52:M52"/>
    <mergeCell ref="F2:M2"/>
    <mergeCell ref="F3:M3"/>
    <mergeCell ref="F4:M4"/>
    <mergeCell ref="B4:B6"/>
    <mergeCell ref="G8:M8"/>
    <mergeCell ref="G40:M40"/>
    <mergeCell ref="G31:M31"/>
    <mergeCell ref="G22:M2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25" right="0.25" top="0.5" bottom="0.75" header="0.5" footer="0.5"/>
  <pageSetup scale="70" orientation="portrait" horizontalDpi="1200" verticalDpi="12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M54"/>
  <sheetViews>
    <sheetView zoomScale="66" workbookViewId="0">
      <selection activeCell="F9" sqref="F9:F14"/>
    </sheetView>
  </sheetViews>
  <sheetFormatPr defaultRowHeight="18" customHeight="1" x14ac:dyDescent="0.2"/>
  <cols>
    <col min="1" max="1" width="1.42578125" style="658" customWidth="1"/>
    <col min="2" max="2" width="13.5703125" style="658" customWidth="1"/>
    <col min="3" max="3" width="1.42578125" style="658" customWidth="1"/>
    <col min="4" max="4" width="2.7109375" customWidth="1"/>
    <col min="5" max="5" width="3.42578125" customWidth="1"/>
    <col min="6" max="6" width="11" customWidth="1"/>
    <col min="7" max="7" width="5.85546875" customWidth="1"/>
    <col min="8" max="8" width="91.7109375" customWidth="1"/>
    <col min="9" max="9" width="3.85546875" customWidth="1"/>
    <col min="10" max="10" width="9.5703125" customWidth="1"/>
  </cols>
  <sheetData>
    <row r="1" spans="1:13" ht="18" customHeight="1" x14ac:dyDescent="0.2">
      <c r="A1" s="1248"/>
      <c r="B1" s="671" t="s">
        <v>559</v>
      </c>
      <c r="C1" s="1249"/>
      <c r="E1" s="444"/>
      <c r="F1" s="444"/>
      <c r="G1" s="444"/>
      <c r="H1" s="444"/>
      <c r="I1" s="444"/>
      <c r="J1" s="444"/>
      <c r="K1" s="444"/>
      <c r="L1" s="445"/>
    </row>
    <row r="2" spans="1:13" ht="18" customHeight="1" thickBot="1" x14ac:dyDescent="0.25">
      <c r="A2" s="620"/>
      <c r="B2" s="1232"/>
      <c r="C2" s="59"/>
      <c r="E2" s="1769" t="s">
        <v>111</v>
      </c>
      <c r="F2" s="1769"/>
      <c r="G2" s="1769"/>
      <c r="H2" s="1769"/>
      <c r="I2" s="1769"/>
      <c r="J2" s="1769"/>
      <c r="K2" s="1769"/>
      <c r="L2" s="1769"/>
    </row>
    <row r="3" spans="1:13" ht="18" customHeight="1" thickBot="1" x14ac:dyDescent="0.25">
      <c r="A3" s="620"/>
      <c r="B3" s="306" t="s">
        <v>106</v>
      </c>
      <c r="C3" s="59"/>
      <c r="E3" s="1770" t="s">
        <v>112</v>
      </c>
      <c r="F3" s="1770"/>
      <c r="G3" s="1770"/>
      <c r="H3" s="1770"/>
      <c r="I3" s="1770"/>
      <c r="J3" s="1770"/>
      <c r="K3" s="1770"/>
      <c r="L3" s="1770"/>
    </row>
    <row r="4" spans="1:13" ht="18" customHeight="1" x14ac:dyDescent="0.2">
      <c r="A4" s="620"/>
      <c r="B4" s="1423" t="str">
        <f>Title!$B$4</f>
        <v>R3</v>
      </c>
      <c r="C4" s="59"/>
      <c r="E4" s="1771" t="s">
        <v>130</v>
      </c>
      <c r="F4" s="1771"/>
      <c r="G4" s="1771"/>
      <c r="H4" s="1771"/>
      <c r="I4" s="1771"/>
      <c r="J4" s="1771"/>
      <c r="K4" s="1771"/>
      <c r="L4" s="1771"/>
    </row>
    <row r="5" spans="1:13" ht="18" customHeight="1" x14ac:dyDescent="0.2">
      <c r="A5" s="620"/>
      <c r="B5" s="1424"/>
      <c r="C5" s="59"/>
      <c r="E5" s="443" t="s">
        <v>6</v>
      </c>
      <c r="F5" s="746" t="s">
        <v>605</v>
      </c>
      <c r="G5" s="745"/>
      <c r="H5" s="744"/>
      <c r="I5" s="744"/>
      <c r="J5" s="744"/>
      <c r="K5" s="744"/>
      <c r="L5" s="743"/>
    </row>
    <row r="6" spans="1:13" ht="18" customHeight="1" thickBot="1" x14ac:dyDescent="0.25">
      <c r="A6" s="620"/>
      <c r="B6" s="1425"/>
      <c r="C6" s="59"/>
      <c r="E6" s="443" t="s">
        <v>6</v>
      </c>
      <c r="F6" s="746" t="s">
        <v>606</v>
      </c>
      <c r="G6" s="745"/>
      <c r="H6" s="744"/>
      <c r="I6" s="744"/>
      <c r="J6" s="744"/>
      <c r="K6" s="744"/>
      <c r="L6" s="743"/>
    </row>
    <row r="7" spans="1:13" ht="18" customHeight="1" thickBot="1" x14ac:dyDescent="0.25">
      <c r="A7" s="620"/>
      <c r="B7" s="60"/>
      <c r="C7" s="534"/>
      <c r="E7" s="674"/>
      <c r="F7" s="1759" t="s">
        <v>607</v>
      </c>
      <c r="G7" s="1759"/>
      <c r="H7" s="1759"/>
      <c r="I7" s="1759"/>
      <c r="J7" s="1759"/>
      <c r="K7" s="1759"/>
      <c r="L7" s="1759"/>
      <c r="M7" s="1759"/>
    </row>
    <row r="8" spans="1:13" ht="18" customHeight="1" x14ac:dyDescent="0.2">
      <c r="A8" s="620"/>
      <c r="B8" s="1216" t="s">
        <v>167</v>
      </c>
      <c r="C8" s="479"/>
      <c r="E8" s="679"/>
      <c r="F8" s="680"/>
      <c r="G8" s="742"/>
      <c r="H8" s="742"/>
      <c r="I8" s="742"/>
      <c r="J8" s="742"/>
      <c r="K8" s="742"/>
      <c r="L8" s="741"/>
    </row>
    <row r="9" spans="1:13" ht="18" customHeight="1" x14ac:dyDescent="0.2">
      <c r="A9" s="620"/>
      <c r="B9" s="1241" t="s">
        <v>194</v>
      </c>
      <c r="C9" s="479"/>
      <c r="E9" s="740"/>
      <c r="F9" s="1366">
        <v>1</v>
      </c>
      <c r="G9" s="739" t="s">
        <v>0</v>
      </c>
      <c r="H9" s="738" t="s">
        <v>420</v>
      </c>
      <c r="I9" s="738" t="s">
        <v>239</v>
      </c>
      <c r="J9" s="738" t="s">
        <v>1</v>
      </c>
      <c r="K9" s="737">
        <v>1</v>
      </c>
      <c r="L9" s="736">
        <v>0.66666666666666663</v>
      </c>
    </row>
    <row r="10" spans="1:13" ht="18" customHeight="1" x14ac:dyDescent="0.2">
      <c r="A10" s="620"/>
      <c r="B10" s="665"/>
      <c r="C10" s="672"/>
      <c r="E10" s="753"/>
      <c r="F10" s="1367">
        <v>2</v>
      </c>
      <c r="G10" s="751" t="s">
        <v>0</v>
      </c>
      <c r="H10" s="749" t="s">
        <v>582</v>
      </c>
      <c r="I10" s="752" t="s">
        <v>239</v>
      </c>
      <c r="J10" s="752" t="s">
        <v>1</v>
      </c>
      <c r="K10" s="750">
        <v>10</v>
      </c>
      <c r="L10" s="735">
        <f>L9+TIME(0,K9,0)</f>
        <v>0.66736111111111107</v>
      </c>
    </row>
    <row r="11" spans="1:13" ht="18" customHeight="1" x14ac:dyDescent="0.2">
      <c r="A11" s="620"/>
      <c r="B11" s="1243" t="s">
        <v>560</v>
      </c>
      <c r="C11" s="479"/>
      <c r="E11" s="754"/>
      <c r="F11" s="1368">
        <v>3</v>
      </c>
      <c r="G11" s="734" t="s">
        <v>0</v>
      </c>
      <c r="H11" s="733" t="s">
        <v>423</v>
      </c>
      <c r="I11" s="738" t="s">
        <v>239</v>
      </c>
      <c r="J11" s="738" t="s">
        <v>1</v>
      </c>
      <c r="K11" s="737">
        <v>1</v>
      </c>
      <c r="L11" s="736">
        <f>L10+TIME(0,K10,0)</f>
        <v>0.67430555555555549</v>
      </c>
    </row>
    <row r="12" spans="1:13" ht="18" customHeight="1" x14ac:dyDescent="0.2">
      <c r="A12" s="58"/>
      <c r="B12" s="669" t="s">
        <v>561</v>
      </c>
      <c r="C12" s="59"/>
      <c r="E12" s="753"/>
      <c r="F12" s="1367">
        <v>4</v>
      </c>
      <c r="G12" s="751" t="s">
        <v>2</v>
      </c>
      <c r="H12" s="749" t="s">
        <v>424</v>
      </c>
      <c r="I12" s="752" t="s">
        <v>239</v>
      </c>
      <c r="J12" s="752" t="s">
        <v>1</v>
      </c>
      <c r="K12" s="750">
        <v>4</v>
      </c>
      <c r="L12" s="735">
        <f>L11+TIME(0,K11,0)</f>
        <v>0.67499999999999993</v>
      </c>
    </row>
    <row r="13" spans="1:13" ht="18" customHeight="1" x14ac:dyDescent="0.2">
      <c r="A13" s="620"/>
      <c r="B13" s="1242" t="s">
        <v>220</v>
      </c>
      <c r="C13" s="479"/>
      <c r="E13" s="913"/>
      <c r="F13" s="1369">
        <v>5</v>
      </c>
      <c r="G13" s="911" t="s">
        <v>76</v>
      </c>
      <c r="H13" s="910" t="s">
        <v>608</v>
      </c>
      <c r="I13" s="911" t="s">
        <v>239</v>
      </c>
      <c r="J13" s="911" t="s">
        <v>4</v>
      </c>
      <c r="K13" s="909">
        <v>104</v>
      </c>
      <c r="L13" s="908">
        <f>L12+TIME(0,K12,0)</f>
        <v>0.6777777777777777</v>
      </c>
    </row>
    <row r="14" spans="1:13" ht="18" customHeight="1" x14ac:dyDescent="0.2">
      <c r="A14" s="58"/>
      <c r="B14" s="1240" t="s">
        <v>332</v>
      </c>
      <c r="C14" s="479"/>
      <c r="E14" s="753"/>
      <c r="F14" s="1370">
        <v>6</v>
      </c>
      <c r="G14" s="853" t="s">
        <v>0</v>
      </c>
      <c r="H14" s="732" t="s">
        <v>131</v>
      </c>
      <c r="I14" s="853" t="s">
        <v>239</v>
      </c>
      <c r="J14" s="853" t="s">
        <v>1</v>
      </c>
      <c r="K14" s="731">
        <v>0</v>
      </c>
      <c r="L14" s="735">
        <f>L13+TIME(0,K13,0)</f>
        <v>0.74999999999999989</v>
      </c>
    </row>
    <row r="15" spans="1:13" ht="18" customHeight="1" x14ac:dyDescent="0.2">
      <c r="A15" s="58"/>
      <c r="B15" s="1225" t="s">
        <v>368</v>
      </c>
      <c r="C15" s="479"/>
      <c r="E15" s="754"/>
      <c r="F15" s="854"/>
      <c r="G15" s="675"/>
      <c r="H15" s="676"/>
      <c r="I15" s="675"/>
      <c r="J15" s="675"/>
      <c r="K15" s="737"/>
      <c r="L15" s="736"/>
    </row>
    <row r="16" spans="1:13" ht="18" customHeight="1" x14ac:dyDescent="0.2">
      <c r="A16" s="58"/>
      <c r="B16" s="1226" t="s">
        <v>461</v>
      </c>
      <c r="C16" s="483"/>
      <c r="E16" s="855"/>
      <c r="F16" s="1759"/>
      <c r="G16" s="1759"/>
      <c r="H16" s="1759"/>
      <c r="I16" s="1759"/>
      <c r="J16" s="1759"/>
      <c r="K16" s="1759"/>
      <c r="L16" s="1759"/>
    </row>
    <row r="17" spans="1:13" ht="18" customHeight="1" x14ac:dyDescent="0.2">
      <c r="A17" s="58"/>
      <c r="B17" s="1247" t="s">
        <v>487</v>
      </c>
      <c r="C17" s="419"/>
      <c r="E17" s="753"/>
      <c r="F17" s="742"/>
      <c r="G17" s="742"/>
      <c r="H17" s="742"/>
      <c r="I17" s="742"/>
      <c r="J17" s="742"/>
      <c r="K17" s="742"/>
      <c r="L17" s="741"/>
    </row>
    <row r="18" spans="1:13" ht="18" customHeight="1" x14ac:dyDescent="0.2">
      <c r="A18" s="58"/>
      <c r="B18" s="60"/>
      <c r="C18" s="59"/>
      <c r="E18" s="754"/>
      <c r="F18" s="848"/>
      <c r="G18" s="734"/>
      <c r="H18" s="733"/>
      <c r="I18" s="738"/>
      <c r="J18" s="738"/>
      <c r="K18" s="737"/>
      <c r="L18" s="736"/>
    </row>
    <row r="19" spans="1:13" ht="18" customHeight="1" x14ac:dyDescent="0.2">
      <c r="A19" s="620"/>
      <c r="B19" s="1243" t="s">
        <v>564</v>
      </c>
      <c r="C19" s="479"/>
      <c r="E19" s="753"/>
      <c r="F19" s="852"/>
      <c r="G19" s="853"/>
      <c r="H19" s="732"/>
      <c r="I19" s="853"/>
      <c r="J19" s="853"/>
      <c r="K19" s="731"/>
      <c r="L19" s="735"/>
    </row>
    <row r="20" spans="1:13" ht="18" customHeight="1" x14ac:dyDescent="0.2">
      <c r="A20" s="58"/>
      <c r="B20" s="669" t="s">
        <v>565</v>
      </c>
      <c r="C20" s="59"/>
      <c r="E20" s="740"/>
      <c r="F20" s="856"/>
      <c r="G20" s="738"/>
      <c r="H20" s="676"/>
      <c r="I20" s="738"/>
      <c r="J20" s="738"/>
      <c r="K20" s="737"/>
      <c r="L20" s="736"/>
    </row>
    <row r="21" spans="1:13" ht="18" customHeight="1" x14ac:dyDescent="0.2">
      <c r="A21" s="620"/>
      <c r="B21" s="1217" t="s">
        <v>328</v>
      </c>
      <c r="C21" s="479"/>
      <c r="E21" s="753"/>
      <c r="F21" s="852"/>
      <c r="G21" s="853"/>
      <c r="H21" s="732"/>
      <c r="I21" s="853"/>
      <c r="J21" s="853"/>
      <c r="K21" s="731"/>
      <c r="L21" s="735"/>
    </row>
    <row r="22" spans="1:13" ht="18" customHeight="1" x14ac:dyDescent="0.25">
      <c r="A22" s="58"/>
      <c r="B22" s="1219" t="s">
        <v>367</v>
      </c>
      <c r="C22" s="479"/>
      <c r="E22" s="740"/>
      <c r="F22" s="856"/>
      <c r="G22" s="738"/>
      <c r="H22" s="676"/>
      <c r="I22" s="738"/>
      <c r="J22" s="738"/>
      <c r="K22" s="737"/>
      <c r="L22" s="736"/>
    </row>
    <row r="23" spans="1:13" ht="18" customHeight="1" x14ac:dyDescent="0.25">
      <c r="A23" s="58"/>
      <c r="B23" s="1245" t="s">
        <v>386</v>
      </c>
      <c r="C23" s="479"/>
      <c r="E23" s="753"/>
      <c r="F23" s="852"/>
      <c r="G23" s="853"/>
      <c r="H23" s="732"/>
      <c r="I23" s="853"/>
      <c r="J23" s="853"/>
      <c r="K23" s="731"/>
      <c r="L23" s="735"/>
    </row>
    <row r="24" spans="1:13" ht="18" customHeight="1" x14ac:dyDescent="0.25">
      <c r="A24" s="58"/>
      <c r="B24" s="1221" t="s">
        <v>385</v>
      </c>
      <c r="C24" s="479"/>
      <c r="E24" s="740"/>
      <c r="F24" s="856"/>
      <c r="G24" s="738"/>
      <c r="H24" s="676"/>
      <c r="I24" s="738"/>
      <c r="J24" s="738"/>
      <c r="K24" s="737"/>
      <c r="L24" s="736"/>
    </row>
    <row r="25" spans="1:13" ht="18" customHeight="1" x14ac:dyDescent="0.25">
      <c r="A25" s="58"/>
      <c r="B25" s="1222" t="s">
        <v>463</v>
      </c>
      <c r="C25" s="479"/>
      <c r="E25" s="363"/>
      <c r="F25" s="363"/>
      <c r="G25" s="363"/>
      <c r="H25" s="363"/>
      <c r="I25" s="363"/>
      <c r="J25" s="363"/>
      <c r="K25" s="363"/>
      <c r="L25" s="364"/>
    </row>
    <row r="26" spans="1:13" ht="18" customHeight="1" x14ac:dyDescent="0.25">
      <c r="A26" s="58"/>
      <c r="B26" s="1223" t="s">
        <v>464</v>
      </c>
      <c r="C26" s="479"/>
      <c r="E26" s="677"/>
      <c r="F26" s="677"/>
      <c r="G26" s="677"/>
      <c r="H26" s="677"/>
      <c r="I26" s="677"/>
      <c r="J26" s="677"/>
      <c r="K26" s="677"/>
      <c r="L26" s="678"/>
    </row>
    <row r="27" spans="1:13" ht="18" customHeight="1" x14ac:dyDescent="0.2">
      <c r="A27" s="58"/>
      <c r="B27" s="1233" t="s">
        <v>42</v>
      </c>
      <c r="C27" s="479"/>
      <c r="E27" s="658"/>
      <c r="F27" s="658"/>
      <c r="G27" s="658"/>
      <c r="H27" s="658"/>
      <c r="I27" s="658"/>
      <c r="J27" s="658"/>
      <c r="K27" s="658"/>
      <c r="L27" s="658"/>
      <c r="M27" s="658"/>
    </row>
    <row r="28" spans="1:13" ht="18" customHeight="1" x14ac:dyDescent="0.2">
      <c r="A28" s="58"/>
      <c r="B28" s="1207" t="s">
        <v>36</v>
      </c>
      <c r="C28" s="479"/>
      <c r="E28" s="658"/>
      <c r="F28" s="658"/>
      <c r="G28" s="658"/>
      <c r="H28" s="658"/>
      <c r="I28" s="658"/>
      <c r="J28" s="658"/>
      <c r="K28" s="658"/>
      <c r="L28" s="658"/>
      <c r="M28" s="658"/>
    </row>
    <row r="29" spans="1:13" ht="18" customHeight="1" x14ac:dyDescent="0.2">
      <c r="A29" s="58"/>
      <c r="B29" s="60"/>
      <c r="C29" s="59"/>
    </row>
    <row r="30" spans="1:13" ht="18" customHeight="1" x14ac:dyDescent="0.2">
      <c r="A30" s="58"/>
      <c r="B30" s="60"/>
      <c r="C30" s="59"/>
    </row>
    <row r="31" spans="1:13" ht="18" customHeight="1" x14ac:dyDescent="0.2">
      <c r="A31" s="58"/>
      <c r="B31" s="60"/>
      <c r="C31" s="59"/>
    </row>
    <row r="32" spans="1:13" ht="18" customHeight="1" x14ac:dyDescent="0.2">
      <c r="A32" s="58"/>
      <c r="B32" s="60"/>
      <c r="C32" s="59"/>
    </row>
    <row r="33" spans="1:3" ht="18" customHeight="1" x14ac:dyDescent="0.2">
      <c r="A33" s="620"/>
      <c r="B33" s="1243" t="s">
        <v>562</v>
      </c>
      <c r="C33" s="479"/>
    </row>
    <row r="34" spans="1:3" ht="18" customHeight="1" x14ac:dyDescent="0.2">
      <c r="A34" s="58"/>
      <c r="B34" s="669" t="s">
        <v>563</v>
      </c>
      <c r="C34" s="59"/>
    </row>
    <row r="35" spans="1:3" ht="18" customHeight="1" x14ac:dyDescent="0.2">
      <c r="A35" s="58"/>
      <c r="B35" s="1239" t="s">
        <v>726</v>
      </c>
      <c r="C35" s="479"/>
    </row>
    <row r="36" spans="1:3" ht="18" customHeight="1" x14ac:dyDescent="0.2">
      <c r="A36" s="58"/>
      <c r="B36" s="1203" t="s">
        <v>556</v>
      </c>
      <c r="C36" s="479"/>
    </row>
    <row r="37" spans="1:3" ht="18" customHeight="1" x14ac:dyDescent="0.2">
      <c r="A37" s="58"/>
      <c r="B37" s="60"/>
      <c r="C37" s="59"/>
    </row>
    <row r="38" spans="1:3" ht="18" customHeight="1" thickBot="1" x14ac:dyDescent="0.25">
      <c r="A38" s="58"/>
      <c r="B38" s="60"/>
      <c r="C38" s="59"/>
    </row>
    <row r="39" spans="1:3" ht="18" customHeight="1" x14ac:dyDescent="0.2">
      <c r="A39" s="58"/>
      <c r="B39" s="1235" t="s">
        <v>391</v>
      </c>
      <c r="C39" s="484"/>
    </row>
    <row r="40" spans="1:3" ht="18" customHeight="1" x14ac:dyDescent="0.2">
      <c r="A40" s="58"/>
      <c r="B40" s="1236" t="s">
        <v>340</v>
      </c>
      <c r="C40" s="484"/>
    </row>
    <row r="41" spans="1:3" ht="18" customHeight="1" x14ac:dyDescent="0.2">
      <c r="A41" s="58"/>
      <c r="B41" s="1227" t="s">
        <v>318</v>
      </c>
      <c r="C41" s="484"/>
    </row>
    <row r="42" spans="1:3" ht="18" customHeight="1" x14ac:dyDescent="0.2">
      <c r="A42" s="58"/>
      <c r="B42" s="1228" t="s">
        <v>168</v>
      </c>
      <c r="C42" s="484"/>
    </row>
    <row r="43" spans="1:3" ht="18" customHeight="1" x14ac:dyDescent="0.2">
      <c r="A43" s="58"/>
      <c r="B43" s="1229" t="s">
        <v>169</v>
      </c>
      <c r="C43" s="484"/>
    </row>
    <row r="44" spans="1:3" ht="18" customHeight="1" x14ac:dyDescent="0.2">
      <c r="A44" s="58"/>
      <c r="B44" s="1230" t="s">
        <v>166</v>
      </c>
      <c r="C44" s="484"/>
    </row>
    <row r="45" spans="1:3" ht="18" customHeight="1" x14ac:dyDescent="0.2">
      <c r="A45" s="58"/>
      <c r="B45" s="1231" t="s">
        <v>336</v>
      </c>
      <c r="C45" s="484"/>
    </row>
    <row r="46" spans="1:3" ht="18" customHeight="1" x14ac:dyDescent="0.2">
      <c r="A46" s="58"/>
      <c r="B46" s="1231" t="s">
        <v>337</v>
      </c>
      <c r="C46" s="484"/>
    </row>
    <row r="47" spans="1:3" ht="18" customHeight="1" x14ac:dyDescent="0.2">
      <c r="A47" s="58"/>
      <c r="B47" s="1231" t="s">
        <v>198</v>
      </c>
      <c r="C47" s="484"/>
    </row>
    <row r="48" spans="1:3" ht="18" customHeight="1" x14ac:dyDescent="0.2">
      <c r="A48" s="58"/>
      <c r="B48" s="1231" t="s">
        <v>342</v>
      </c>
      <c r="C48" s="484"/>
    </row>
    <row r="49" spans="1:3" ht="18" customHeight="1" x14ac:dyDescent="0.2">
      <c r="A49" s="58"/>
      <c r="B49" s="1231" t="s">
        <v>338</v>
      </c>
      <c r="C49" s="484"/>
    </row>
    <row r="50" spans="1:3" ht="18" customHeight="1" x14ac:dyDescent="0.2">
      <c r="A50" s="58"/>
      <c r="B50" s="1231" t="s">
        <v>197</v>
      </c>
      <c r="C50" s="484"/>
    </row>
    <row r="51" spans="1:3" ht="18" customHeight="1" x14ac:dyDescent="0.2">
      <c r="A51" s="58"/>
      <c r="B51" s="1231" t="s">
        <v>339</v>
      </c>
      <c r="C51" s="484"/>
    </row>
    <row r="52" spans="1:3" ht="18" customHeight="1" x14ac:dyDescent="0.2">
      <c r="A52" s="58"/>
      <c r="B52" s="1244" t="s">
        <v>170</v>
      </c>
      <c r="C52" s="484"/>
    </row>
    <row r="53" spans="1:3" ht="18" customHeight="1" x14ac:dyDescent="0.2">
      <c r="A53" s="58"/>
      <c r="B53" s="60"/>
      <c r="C53" s="59"/>
    </row>
    <row r="54" spans="1:3" ht="18" customHeight="1" thickBot="1" x14ac:dyDescent="0.25">
      <c r="A54" s="621"/>
      <c r="B54" s="622" t="s">
        <v>559</v>
      </c>
      <c r="C54" s="623"/>
    </row>
  </sheetData>
  <mergeCells count="6">
    <mergeCell ref="F16:L16"/>
    <mergeCell ref="B4:B6"/>
    <mergeCell ref="E2:L2"/>
    <mergeCell ref="E3:L3"/>
    <mergeCell ref="E4:L4"/>
    <mergeCell ref="F7:M7"/>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25" right="0.25" top="0.25" bottom="0.75" header="0.5" footer="0.5"/>
  <pageSetup scale="65" orientation="portrait" r:id="rId12"/>
  <headerFooter alignWithMargins="0">
    <oddFooter>&amp;L&amp;A&amp;C&amp;P  of &amp;N&amp;R&amp;D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19"/>
  <sheetViews>
    <sheetView zoomScale="66" workbookViewId="0">
      <selection sqref="A1:C1048576"/>
    </sheetView>
  </sheetViews>
  <sheetFormatPr defaultRowHeight="12.75" x14ac:dyDescent="0.2"/>
  <cols>
    <col min="1" max="1" width="1.42578125" style="658" customWidth="1"/>
    <col min="2" max="2" width="13.5703125" style="658" customWidth="1"/>
    <col min="3" max="3" width="1.42578125" style="658" customWidth="1"/>
    <col min="4" max="4" width="4.42578125" customWidth="1"/>
    <col min="5" max="5" width="2.28515625" customWidth="1"/>
    <col min="6" max="6" width="3.85546875" customWidth="1"/>
    <col min="7" max="8" width="5.42578125" customWidth="1"/>
    <col min="9" max="9" width="90" customWidth="1"/>
    <col min="10" max="10" width="3.28515625" customWidth="1"/>
    <col min="11" max="11" width="7.7109375" customWidth="1"/>
  </cols>
  <sheetData>
    <row r="1" spans="1:13" ht="15.75" x14ac:dyDescent="0.2">
      <c r="A1" s="1204"/>
      <c r="B1" s="671" t="s">
        <v>559</v>
      </c>
      <c r="C1" s="1205"/>
      <c r="E1" s="446"/>
      <c r="F1" s="446"/>
      <c r="G1" s="446"/>
      <c r="H1" s="446"/>
      <c r="I1" s="446"/>
      <c r="J1" s="446"/>
      <c r="K1" s="446"/>
      <c r="L1" s="446"/>
      <c r="M1" s="447"/>
    </row>
    <row r="2" spans="1:13" ht="18.75" thickBot="1" x14ac:dyDescent="0.25">
      <c r="A2" s="620"/>
      <c r="B2" s="1232"/>
      <c r="C2" s="59"/>
      <c r="E2" s="448"/>
      <c r="F2" s="1772" t="s">
        <v>113</v>
      </c>
      <c r="G2" s="1772"/>
      <c r="H2" s="1772"/>
      <c r="I2" s="1772"/>
      <c r="J2" s="1772"/>
      <c r="K2" s="1772"/>
      <c r="L2" s="1772"/>
      <c r="M2" s="1772"/>
    </row>
    <row r="3" spans="1:13" ht="18.75" thickBot="1" x14ac:dyDescent="0.25">
      <c r="A3" s="620"/>
      <c r="B3" s="306" t="s">
        <v>106</v>
      </c>
      <c r="C3" s="59"/>
      <c r="E3" s="449"/>
      <c r="F3" s="1773" t="s">
        <v>114</v>
      </c>
      <c r="G3" s="1773"/>
      <c r="H3" s="1773"/>
      <c r="I3" s="1773"/>
      <c r="J3" s="1773"/>
      <c r="K3" s="1773"/>
      <c r="L3" s="1773"/>
      <c r="M3" s="1773"/>
    </row>
    <row r="4" spans="1:13" ht="15.75" customHeight="1" x14ac:dyDescent="0.2">
      <c r="A4" s="620"/>
      <c r="B4" s="1423" t="str">
        <f>Title!$B$4</f>
        <v>R3</v>
      </c>
      <c r="C4" s="59"/>
      <c r="E4" s="450"/>
      <c r="F4" s="1774" t="s">
        <v>115</v>
      </c>
      <c r="G4" s="1774"/>
      <c r="H4" s="1774"/>
      <c r="I4" s="1774"/>
      <c r="J4" s="1774"/>
      <c r="K4" s="1774"/>
      <c r="L4" s="1774"/>
      <c r="M4" s="1774"/>
    </row>
    <row r="5" spans="1:13" ht="15.75" x14ac:dyDescent="0.2">
      <c r="A5" s="620"/>
      <c r="B5" s="1424"/>
      <c r="C5" s="59"/>
      <c r="E5" s="958"/>
      <c r="F5" s="959" t="s">
        <v>6</v>
      </c>
      <c r="G5" s="930" t="s">
        <v>609</v>
      </c>
      <c r="H5" s="960"/>
      <c r="I5" s="961"/>
      <c r="J5" s="961"/>
      <c r="K5" s="961"/>
      <c r="L5" s="961"/>
      <c r="M5" s="967"/>
    </row>
    <row r="6" spans="1:13" ht="18.75" customHeight="1" thickBot="1" x14ac:dyDescent="0.25">
      <c r="A6" s="620"/>
      <c r="B6" s="1425"/>
      <c r="C6" s="59"/>
      <c r="E6" s="958"/>
      <c r="F6" s="959" t="s">
        <v>6</v>
      </c>
      <c r="G6" s="930" t="s">
        <v>525</v>
      </c>
      <c r="H6" s="960"/>
      <c r="I6" s="961"/>
      <c r="J6" s="961"/>
      <c r="K6" s="961"/>
      <c r="L6" s="961"/>
      <c r="M6" s="967"/>
    </row>
    <row r="7" spans="1:13" ht="16.5" thickBot="1" x14ac:dyDescent="0.25">
      <c r="A7" s="620"/>
      <c r="B7" s="60"/>
      <c r="C7" s="534"/>
      <c r="E7" s="962"/>
      <c r="F7" s="962"/>
      <c r="G7" s="931"/>
      <c r="H7" s="932"/>
      <c r="I7" s="963"/>
      <c r="J7" s="932"/>
      <c r="K7" s="932"/>
      <c r="L7" s="933"/>
      <c r="M7" s="934"/>
    </row>
    <row r="8" spans="1:13" ht="18" customHeight="1" x14ac:dyDescent="0.2">
      <c r="A8" s="620"/>
      <c r="B8" s="1216" t="s">
        <v>167</v>
      </c>
      <c r="C8" s="479"/>
      <c r="E8" s="962"/>
      <c r="F8" s="962"/>
      <c r="G8" s="1759" t="s">
        <v>610</v>
      </c>
      <c r="H8" s="1759"/>
      <c r="I8" s="1759"/>
      <c r="J8" s="1759"/>
      <c r="K8" s="1759"/>
      <c r="L8" s="1759"/>
      <c r="M8" s="1759"/>
    </row>
    <row r="9" spans="1:13" ht="18" x14ac:dyDescent="0.2">
      <c r="A9" s="620"/>
      <c r="B9" s="1241" t="s">
        <v>194</v>
      </c>
      <c r="C9" s="479"/>
      <c r="E9" s="964"/>
      <c r="F9" s="964"/>
      <c r="G9" s="948"/>
      <c r="H9" s="948"/>
      <c r="I9" s="948"/>
      <c r="J9" s="948"/>
      <c r="K9" s="948"/>
      <c r="L9" s="948"/>
      <c r="M9" s="949" t="s">
        <v>611</v>
      </c>
    </row>
    <row r="10" spans="1:13" ht="15.75" x14ac:dyDescent="0.2">
      <c r="A10" s="620"/>
      <c r="B10" s="665"/>
      <c r="C10" s="672"/>
      <c r="E10" s="956"/>
      <c r="F10" s="956"/>
      <c r="G10" s="923">
        <v>1</v>
      </c>
      <c r="H10" s="919" t="s">
        <v>0</v>
      </c>
      <c r="I10" s="922" t="s">
        <v>173</v>
      </c>
      <c r="J10" s="919" t="s">
        <v>239</v>
      </c>
      <c r="K10" s="919" t="s">
        <v>1</v>
      </c>
      <c r="L10" s="920">
        <v>0</v>
      </c>
      <c r="M10" s="928">
        <v>0.4375</v>
      </c>
    </row>
    <row r="11" spans="1:13" ht="15.75" x14ac:dyDescent="0.2">
      <c r="A11" s="620"/>
      <c r="B11" s="1243" t="s">
        <v>560</v>
      </c>
      <c r="C11" s="479"/>
      <c r="E11" s="964"/>
      <c r="F11" s="964"/>
      <c r="G11" s="942">
        <f t="shared" ref="G11:G19" si="0">G10+1</f>
        <v>2</v>
      </c>
      <c r="H11" s="937" t="s">
        <v>0</v>
      </c>
      <c r="I11" s="952" t="s">
        <v>435</v>
      </c>
      <c r="J11" s="937" t="s">
        <v>239</v>
      </c>
      <c r="K11" s="937" t="s">
        <v>1</v>
      </c>
      <c r="L11" s="938">
        <v>5</v>
      </c>
      <c r="M11" s="939">
        <f t="shared" ref="M11:M18" si="1">M10+TIME(0,L10,)</f>
        <v>0.4375</v>
      </c>
    </row>
    <row r="12" spans="1:13" ht="15.75" x14ac:dyDescent="0.2">
      <c r="A12" s="58"/>
      <c r="B12" s="669" t="s">
        <v>561</v>
      </c>
      <c r="C12" s="59"/>
      <c r="E12" s="956"/>
      <c r="F12" s="956"/>
      <c r="G12" s="971">
        <f t="shared" si="0"/>
        <v>3</v>
      </c>
      <c r="H12" s="972" t="s">
        <v>2</v>
      </c>
      <c r="I12" s="922" t="s">
        <v>3</v>
      </c>
      <c r="J12" s="919" t="s">
        <v>239</v>
      </c>
      <c r="K12" s="920" t="s">
        <v>4</v>
      </c>
      <c r="L12" s="920">
        <v>5</v>
      </c>
      <c r="M12" s="928">
        <f t="shared" si="1"/>
        <v>0.44097222222222221</v>
      </c>
    </row>
    <row r="13" spans="1:13" ht="15.75" x14ac:dyDescent="0.2">
      <c r="A13" s="620"/>
      <c r="B13" s="1242" t="s">
        <v>220</v>
      </c>
      <c r="C13" s="479"/>
      <c r="E13" s="964"/>
      <c r="F13" s="964"/>
      <c r="G13" s="942">
        <f t="shared" si="0"/>
        <v>4</v>
      </c>
      <c r="H13" s="937" t="s">
        <v>5</v>
      </c>
      <c r="I13" s="952" t="s">
        <v>526</v>
      </c>
      <c r="J13" s="940" t="s">
        <v>239</v>
      </c>
      <c r="K13" s="937" t="s">
        <v>4</v>
      </c>
      <c r="L13" s="938">
        <v>10</v>
      </c>
      <c r="M13" s="939">
        <f t="shared" si="1"/>
        <v>0.44444444444444442</v>
      </c>
    </row>
    <row r="14" spans="1:13" ht="15.75" x14ac:dyDescent="0.2">
      <c r="A14" s="58"/>
      <c r="B14" s="1240" t="s">
        <v>332</v>
      </c>
      <c r="C14" s="479"/>
      <c r="E14" s="956"/>
      <c r="F14" s="956"/>
      <c r="G14" s="971">
        <f t="shared" si="0"/>
        <v>5</v>
      </c>
      <c r="H14" s="972" t="s">
        <v>76</v>
      </c>
      <c r="I14" s="923" t="s">
        <v>54</v>
      </c>
      <c r="J14" s="919" t="s">
        <v>239</v>
      </c>
      <c r="K14" s="920" t="s">
        <v>4</v>
      </c>
      <c r="L14" s="920">
        <v>10</v>
      </c>
      <c r="M14" s="928">
        <f t="shared" si="1"/>
        <v>0.45138888888888884</v>
      </c>
    </row>
    <row r="15" spans="1:13" ht="15.75" x14ac:dyDescent="0.2">
      <c r="A15" s="58"/>
      <c r="B15" s="1225" t="s">
        <v>368</v>
      </c>
      <c r="C15" s="479"/>
      <c r="E15" s="964"/>
      <c r="F15" s="907"/>
      <c r="G15" s="906">
        <f t="shared" si="0"/>
        <v>6</v>
      </c>
      <c r="H15" s="906" t="s">
        <v>76</v>
      </c>
      <c r="I15" s="942" t="s">
        <v>527</v>
      </c>
      <c r="J15" s="940" t="s">
        <v>239</v>
      </c>
      <c r="K15" s="937" t="s">
        <v>4</v>
      </c>
      <c r="L15" s="938">
        <v>5</v>
      </c>
      <c r="M15" s="905">
        <f t="shared" si="1"/>
        <v>0.45833333333333326</v>
      </c>
    </row>
    <row r="16" spans="1:13" ht="15.75" x14ac:dyDescent="0.2">
      <c r="A16" s="58"/>
      <c r="B16" s="1226" t="s">
        <v>461</v>
      </c>
      <c r="C16" s="483"/>
      <c r="E16" s="956"/>
      <c r="F16" s="956"/>
      <c r="G16" s="971">
        <f t="shared" si="0"/>
        <v>7</v>
      </c>
      <c r="H16" s="972" t="s">
        <v>5</v>
      </c>
      <c r="I16" s="923" t="s">
        <v>528</v>
      </c>
      <c r="J16" s="919" t="s">
        <v>239</v>
      </c>
      <c r="K16" s="920" t="s">
        <v>4</v>
      </c>
      <c r="L16" s="920">
        <v>15</v>
      </c>
      <c r="M16" s="928">
        <f t="shared" si="1"/>
        <v>0.46180555555555547</v>
      </c>
    </row>
    <row r="17" spans="1:13" ht="15.75" x14ac:dyDescent="0.2">
      <c r="A17" s="58"/>
      <c r="B17" s="1224" t="s">
        <v>487</v>
      </c>
      <c r="C17" s="419"/>
      <c r="E17" s="964"/>
      <c r="F17" s="907"/>
      <c r="G17" s="906">
        <f t="shared" si="0"/>
        <v>8</v>
      </c>
      <c r="H17" s="906" t="s">
        <v>5</v>
      </c>
      <c r="I17" s="942" t="s">
        <v>612</v>
      </c>
      <c r="J17" s="940" t="s">
        <v>239</v>
      </c>
      <c r="K17" s="937" t="s">
        <v>4</v>
      </c>
      <c r="L17" s="938">
        <v>30</v>
      </c>
      <c r="M17" s="905">
        <f t="shared" si="1"/>
        <v>0.47222222222222215</v>
      </c>
    </row>
    <row r="18" spans="1:13" ht="18" customHeight="1" x14ac:dyDescent="0.2">
      <c r="A18" s="58"/>
      <c r="B18" s="60"/>
      <c r="C18" s="59"/>
      <c r="E18" s="956"/>
      <c r="F18" s="913"/>
      <c r="G18" s="904">
        <f t="shared" si="0"/>
        <v>9</v>
      </c>
      <c r="H18" s="904" t="s">
        <v>76</v>
      </c>
      <c r="I18" s="903" t="s">
        <v>613</v>
      </c>
      <c r="J18" s="919" t="s">
        <v>239</v>
      </c>
      <c r="K18" s="920" t="s">
        <v>4</v>
      </c>
      <c r="L18" s="976">
        <v>40</v>
      </c>
      <c r="M18" s="977">
        <f t="shared" si="1"/>
        <v>0.49305555555555547</v>
      </c>
    </row>
    <row r="19" spans="1:13" ht="15.75" x14ac:dyDescent="0.2">
      <c r="A19" s="620"/>
      <c r="B19" s="1243" t="s">
        <v>564</v>
      </c>
      <c r="C19" s="479"/>
      <c r="E19" s="964"/>
      <c r="F19" s="907"/>
      <c r="G19" s="906">
        <f t="shared" si="0"/>
        <v>10</v>
      </c>
      <c r="H19" s="978" t="s">
        <v>98</v>
      </c>
      <c r="I19" s="942" t="s">
        <v>405</v>
      </c>
      <c r="J19" s="940" t="s">
        <v>239</v>
      </c>
      <c r="K19" s="937" t="s">
        <v>4</v>
      </c>
      <c r="L19" s="938">
        <v>0</v>
      </c>
      <c r="M19" s="905">
        <f>M18+TIME(0,L18,)</f>
        <v>0.52083333333333326</v>
      </c>
    </row>
    <row r="20" spans="1:13" ht="18" customHeight="1" x14ac:dyDescent="0.2">
      <c r="A20" s="58"/>
      <c r="B20" s="669" t="s">
        <v>565</v>
      </c>
      <c r="C20" s="59"/>
      <c r="E20" s="956"/>
      <c r="F20" s="913"/>
      <c r="G20" s="904"/>
      <c r="H20" s="904"/>
      <c r="I20" s="979"/>
      <c r="J20" s="919"/>
      <c r="K20" s="920"/>
      <c r="L20" s="976"/>
      <c r="M20" s="977"/>
    </row>
    <row r="21" spans="1:13" ht="15.75" x14ac:dyDescent="0.2">
      <c r="A21" s="620"/>
      <c r="B21" s="1217" t="s">
        <v>328</v>
      </c>
      <c r="C21" s="479"/>
      <c r="E21" s="962"/>
      <c r="F21" s="962"/>
      <c r="G21" s="931"/>
      <c r="H21" s="932"/>
      <c r="I21" s="963"/>
      <c r="J21" s="932"/>
      <c r="K21" s="932"/>
      <c r="L21" s="933"/>
      <c r="M21" s="934"/>
    </row>
    <row r="22" spans="1:13" ht="18" customHeight="1" x14ac:dyDescent="0.25">
      <c r="A22" s="58"/>
      <c r="B22" s="1219" t="s">
        <v>367</v>
      </c>
      <c r="C22" s="479"/>
      <c r="E22" s="962"/>
      <c r="F22" s="962"/>
      <c r="G22" s="1759" t="s">
        <v>614</v>
      </c>
      <c r="H22" s="1759"/>
      <c r="I22" s="1759"/>
      <c r="J22" s="1759"/>
      <c r="K22" s="1759"/>
      <c r="L22" s="1759"/>
      <c r="M22" s="1759"/>
    </row>
    <row r="23" spans="1:13" ht="18" x14ac:dyDescent="0.25">
      <c r="A23" s="58"/>
      <c r="B23" s="1220" t="s">
        <v>386</v>
      </c>
      <c r="C23" s="479"/>
      <c r="E23" s="964"/>
      <c r="F23" s="964"/>
      <c r="G23" s="948"/>
      <c r="H23" s="948"/>
      <c r="I23" s="948"/>
      <c r="J23" s="948"/>
      <c r="K23" s="948"/>
      <c r="L23" s="948"/>
      <c r="M23" s="949"/>
    </row>
    <row r="24" spans="1:13" ht="15.75" x14ac:dyDescent="0.25">
      <c r="A24" s="58"/>
      <c r="B24" s="1221" t="s">
        <v>385</v>
      </c>
      <c r="C24" s="479"/>
      <c r="E24" s="956"/>
      <c r="F24" s="956"/>
      <c r="G24" s="923">
        <v>11</v>
      </c>
      <c r="H24" s="919" t="s">
        <v>0</v>
      </c>
      <c r="I24" s="922" t="s">
        <v>173</v>
      </c>
      <c r="J24" s="919" t="s">
        <v>239</v>
      </c>
      <c r="K24" s="919" t="s">
        <v>1</v>
      </c>
      <c r="L24" s="920">
        <v>0</v>
      </c>
      <c r="M24" s="928">
        <v>0.5625</v>
      </c>
    </row>
    <row r="25" spans="1:13" ht="15.75" x14ac:dyDescent="0.25">
      <c r="A25" s="58"/>
      <c r="B25" s="1222" t="s">
        <v>463</v>
      </c>
      <c r="C25" s="479"/>
      <c r="E25" s="964"/>
      <c r="F25" s="964"/>
      <c r="G25" s="942">
        <f>G24+1</f>
        <v>12</v>
      </c>
      <c r="H25" s="937" t="s">
        <v>0</v>
      </c>
      <c r="I25" s="952" t="s">
        <v>435</v>
      </c>
      <c r="J25" s="937" t="s">
        <v>239</v>
      </c>
      <c r="K25" s="937" t="s">
        <v>1</v>
      </c>
      <c r="L25" s="938">
        <v>5</v>
      </c>
      <c r="M25" s="939">
        <f>M24+TIME(0,L24,)</f>
        <v>0.5625</v>
      </c>
    </row>
    <row r="26" spans="1:13" ht="15.75" x14ac:dyDescent="0.25">
      <c r="A26" s="58"/>
      <c r="B26" s="1223" t="s">
        <v>464</v>
      </c>
      <c r="C26" s="479"/>
      <c r="E26" s="956"/>
      <c r="F26" s="956"/>
      <c r="G26" s="971">
        <f>G25+1</f>
        <v>13</v>
      </c>
      <c r="H26" s="972" t="s">
        <v>5</v>
      </c>
      <c r="I26" s="922" t="s">
        <v>3</v>
      </c>
      <c r="J26" s="919" t="s">
        <v>239</v>
      </c>
      <c r="K26" s="920" t="s">
        <v>4</v>
      </c>
      <c r="L26" s="920">
        <v>5</v>
      </c>
      <c r="M26" s="928">
        <f>M25+TIME(0,L25,)</f>
        <v>0.56597222222222221</v>
      </c>
    </row>
    <row r="27" spans="1:13" ht="15.75" x14ac:dyDescent="0.2">
      <c r="A27" s="58"/>
      <c r="B27" s="1233" t="s">
        <v>42</v>
      </c>
      <c r="C27" s="479"/>
      <c r="E27" s="964"/>
      <c r="F27" s="964"/>
      <c r="G27" s="980">
        <f>G26+1</f>
        <v>14</v>
      </c>
      <c r="H27" s="937" t="s">
        <v>76</v>
      </c>
      <c r="I27" s="952" t="s">
        <v>428</v>
      </c>
      <c r="J27" s="974" t="s">
        <v>239</v>
      </c>
      <c r="K27" s="973" t="s">
        <v>4</v>
      </c>
      <c r="L27" s="938">
        <v>110</v>
      </c>
      <c r="M27" s="981">
        <f>M26+TIME(0,L26,)</f>
        <v>0.56944444444444442</v>
      </c>
    </row>
    <row r="28" spans="1:13" ht="15.75" x14ac:dyDescent="0.2">
      <c r="A28" s="58"/>
      <c r="B28" s="1237" t="s">
        <v>36</v>
      </c>
      <c r="C28" s="479"/>
      <c r="E28" s="913"/>
      <c r="F28" s="956"/>
      <c r="G28" s="971">
        <f>G27+1</f>
        <v>15</v>
      </c>
      <c r="H28" s="648" t="s">
        <v>98</v>
      </c>
      <c r="I28" s="982" t="s">
        <v>405</v>
      </c>
      <c r="J28" s="923" t="s">
        <v>239</v>
      </c>
      <c r="K28" s="923" t="s">
        <v>4</v>
      </c>
      <c r="L28" s="920">
        <v>0</v>
      </c>
      <c r="M28" s="928">
        <f>M27+TIME(0,L27,)</f>
        <v>0.64583333333333326</v>
      </c>
    </row>
    <row r="29" spans="1:13" ht="15.75" x14ac:dyDescent="0.2">
      <c r="A29" s="58"/>
      <c r="B29" s="60"/>
      <c r="C29" s="59"/>
      <c r="E29" s="966"/>
      <c r="F29" s="965"/>
      <c r="G29" s="966"/>
      <c r="H29" s="954"/>
      <c r="I29" s="946"/>
      <c r="J29" s="954"/>
      <c r="K29" s="946"/>
      <c r="L29" s="966"/>
      <c r="M29" s="905"/>
    </row>
    <row r="30" spans="1:13" ht="18" customHeight="1" x14ac:dyDescent="0.2">
      <c r="A30" s="58"/>
      <c r="B30" s="60"/>
      <c r="C30" s="59"/>
      <c r="E30" s="962"/>
      <c r="F30" s="962"/>
      <c r="G30" s="931"/>
      <c r="H30" s="932"/>
      <c r="I30" s="963"/>
      <c r="J30" s="932"/>
      <c r="K30" s="932"/>
      <c r="L30" s="933"/>
      <c r="M30" s="934"/>
    </row>
    <row r="31" spans="1:13" ht="18" customHeight="1" x14ac:dyDescent="0.2">
      <c r="A31" s="58"/>
      <c r="B31" s="60"/>
      <c r="C31" s="59"/>
      <c r="E31" s="962"/>
      <c r="F31" s="962"/>
      <c r="G31" s="1759" t="s">
        <v>615</v>
      </c>
      <c r="H31" s="1759"/>
      <c r="I31" s="1759"/>
      <c r="J31" s="1759"/>
      <c r="K31" s="1759"/>
      <c r="L31" s="1759"/>
      <c r="M31" s="1759"/>
    </row>
    <row r="32" spans="1:13" ht="18" customHeight="1" x14ac:dyDescent="0.2">
      <c r="A32" s="58"/>
      <c r="B32" s="60"/>
      <c r="C32" s="59"/>
      <c r="E32" s="964"/>
      <c r="F32" s="964"/>
      <c r="G32" s="948"/>
      <c r="H32" s="948"/>
      <c r="I32" s="948"/>
      <c r="J32" s="948"/>
      <c r="K32" s="948"/>
      <c r="L32" s="948"/>
      <c r="M32" s="949"/>
    </row>
    <row r="33" spans="1:13" ht="15.75" x14ac:dyDescent="0.2">
      <c r="A33" s="620"/>
      <c r="B33" s="1243" t="s">
        <v>562</v>
      </c>
      <c r="C33" s="479"/>
      <c r="E33" s="956"/>
      <c r="F33" s="956"/>
      <c r="G33" s="923">
        <v>16</v>
      </c>
      <c r="H33" s="919" t="s">
        <v>0</v>
      </c>
      <c r="I33" s="922" t="s">
        <v>173</v>
      </c>
      <c r="J33" s="919" t="s">
        <v>239</v>
      </c>
      <c r="K33" s="919" t="s">
        <v>1</v>
      </c>
      <c r="L33" s="920">
        <v>0</v>
      </c>
      <c r="M33" s="928">
        <v>0.33333333333333331</v>
      </c>
    </row>
    <row r="34" spans="1:13" ht="18" customHeight="1" x14ac:dyDescent="0.2">
      <c r="A34" s="58"/>
      <c r="B34" s="669" t="s">
        <v>563</v>
      </c>
      <c r="C34" s="59"/>
      <c r="E34" s="964"/>
      <c r="F34" s="964"/>
      <c r="G34" s="942">
        <f>G33+1</f>
        <v>17</v>
      </c>
      <c r="H34" s="937" t="s">
        <v>0</v>
      </c>
      <c r="I34" s="952" t="s">
        <v>435</v>
      </c>
      <c r="J34" s="937" t="s">
        <v>239</v>
      </c>
      <c r="K34" s="937" t="s">
        <v>1</v>
      </c>
      <c r="L34" s="938">
        <v>5</v>
      </c>
      <c r="M34" s="939">
        <f>M33+TIME(0,L33,)</f>
        <v>0.33333333333333331</v>
      </c>
    </row>
    <row r="35" spans="1:13" ht="18" x14ac:dyDescent="0.2">
      <c r="A35" s="58"/>
      <c r="B35" s="1239" t="s">
        <v>726</v>
      </c>
      <c r="C35" s="479"/>
      <c r="E35" s="956"/>
      <c r="F35" s="956"/>
      <c r="G35" s="971">
        <f>G34+1</f>
        <v>18</v>
      </c>
      <c r="H35" s="972" t="s">
        <v>5</v>
      </c>
      <c r="I35" s="922" t="s">
        <v>3</v>
      </c>
      <c r="J35" s="919" t="s">
        <v>239</v>
      </c>
      <c r="K35" s="920" t="s">
        <v>4</v>
      </c>
      <c r="L35" s="920">
        <v>5</v>
      </c>
      <c r="M35" s="928">
        <f>M34+TIME(0,L34,)</f>
        <v>0.33680555555555552</v>
      </c>
    </row>
    <row r="36" spans="1:13" ht="18" x14ac:dyDescent="0.2">
      <c r="A36" s="58"/>
      <c r="B36" s="1238" t="s">
        <v>556</v>
      </c>
      <c r="C36" s="479"/>
      <c r="E36" s="964"/>
      <c r="F36" s="964"/>
      <c r="G36" s="980">
        <f>G35+1</f>
        <v>19</v>
      </c>
      <c r="H36" s="937" t="s">
        <v>76</v>
      </c>
      <c r="I36" s="952" t="s">
        <v>92</v>
      </c>
      <c r="J36" s="974" t="s">
        <v>239</v>
      </c>
      <c r="K36" s="973" t="s">
        <v>4</v>
      </c>
      <c r="L36" s="938">
        <v>110</v>
      </c>
      <c r="M36" s="981">
        <f>M35+TIME(0,L35,)</f>
        <v>0.34027777777777773</v>
      </c>
    </row>
    <row r="37" spans="1:13" x14ac:dyDescent="0.2">
      <c r="A37" s="58"/>
      <c r="B37" s="60"/>
      <c r="C37" s="59"/>
      <c r="E37" s="351"/>
      <c r="F37" s="633"/>
      <c r="G37" s="983">
        <f>G36+1</f>
        <v>20</v>
      </c>
      <c r="H37" s="634" t="s">
        <v>98</v>
      </c>
      <c r="I37" s="633" t="s">
        <v>405</v>
      </c>
      <c r="J37" s="634" t="s">
        <v>239</v>
      </c>
      <c r="K37" s="633" t="s">
        <v>4</v>
      </c>
      <c r="L37" s="737">
        <v>0</v>
      </c>
      <c r="M37" s="977">
        <f>M36+TIME(0,L36,)</f>
        <v>0.41666666666666663</v>
      </c>
    </row>
    <row r="38" spans="1:13" ht="18" customHeight="1" thickBot="1" x14ac:dyDescent="0.25">
      <c r="A38" s="58"/>
      <c r="B38" s="60"/>
      <c r="C38" s="59"/>
      <c r="E38" s="966"/>
      <c r="F38" s="965"/>
      <c r="G38" s="966"/>
      <c r="H38" s="954"/>
      <c r="I38" s="946"/>
      <c r="J38" s="954"/>
      <c r="K38" s="946"/>
      <c r="L38" s="966"/>
      <c r="M38" s="905"/>
    </row>
    <row r="39" spans="1:13" ht="15.75" x14ac:dyDescent="0.2">
      <c r="A39" s="58"/>
      <c r="B39" s="1235" t="s">
        <v>391</v>
      </c>
      <c r="C39" s="484"/>
      <c r="E39" s="962"/>
      <c r="F39" s="962"/>
      <c r="G39" s="931"/>
      <c r="H39" s="932"/>
      <c r="I39" s="963"/>
      <c r="J39" s="932"/>
      <c r="K39" s="932"/>
      <c r="L39" s="933"/>
      <c r="M39" s="934"/>
    </row>
    <row r="40" spans="1:13" ht="18" customHeight="1" x14ac:dyDescent="0.2">
      <c r="A40" s="58"/>
      <c r="B40" s="1236" t="s">
        <v>340</v>
      </c>
      <c r="C40" s="484"/>
      <c r="E40" s="962"/>
      <c r="F40" s="962"/>
      <c r="G40" s="1759" t="s">
        <v>616</v>
      </c>
      <c r="H40" s="1759"/>
      <c r="I40" s="1759"/>
      <c r="J40" s="1759"/>
      <c r="K40" s="1759"/>
      <c r="L40" s="1759"/>
      <c r="M40" s="1759"/>
    </row>
    <row r="41" spans="1:13" ht="18" x14ac:dyDescent="0.2">
      <c r="A41" s="58"/>
      <c r="B41" s="1227" t="s">
        <v>318</v>
      </c>
      <c r="C41" s="484"/>
      <c r="E41" s="964"/>
      <c r="F41" s="964"/>
      <c r="G41" s="948"/>
      <c r="H41" s="948"/>
      <c r="I41" s="948"/>
      <c r="J41" s="948"/>
      <c r="K41" s="948"/>
      <c r="L41" s="948"/>
      <c r="M41" s="949"/>
    </row>
    <row r="42" spans="1:13" ht="15.75" x14ac:dyDescent="0.2">
      <c r="A42" s="58"/>
      <c r="B42" s="1228" t="s">
        <v>168</v>
      </c>
      <c r="C42" s="484"/>
      <c r="E42" s="956"/>
      <c r="F42" s="956"/>
      <c r="G42" s="923">
        <v>21</v>
      </c>
      <c r="H42" s="919" t="s">
        <v>0</v>
      </c>
      <c r="I42" s="922" t="s">
        <v>173</v>
      </c>
      <c r="J42" s="919" t="s">
        <v>239</v>
      </c>
      <c r="K42" s="919" t="s">
        <v>1</v>
      </c>
      <c r="L42" s="920">
        <v>0</v>
      </c>
      <c r="M42" s="928">
        <v>0.5625</v>
      </c>
    </row>
    <row r="43" spans="1:13" ht="15.75" x14ac:dyDescent="0.2">
      <c r="A43" s="58"/>
      <c r="B43" s="1229" t="s">
        <v>169</v>
      </c>
      <c r="C43" s="484"/>
      <c r="E43" s="964"/>
      <c r="F43" s="964"/>
      <c r="G43" s="942">
        <f>G42+1</f>
        <v>22</v>
      </c>
      <c r="H43" s="937" t="s">
        <v>0</v>
      </c>
      <c r="I43" s="952" t="s">
        <v>435</v>
      </c>
      <c r="J43" s="937" t="s">
        <v>239</v>
      </c>
      <c r="K43" s="937" t="s">
        <v>1</v>
      </c>
      <c r="L43" s="938">
        <v>5</v>
      </c>
      <c r="M43" s="939">
        <f>M42+TIME(0,L42,)</f>
        <v>0.5625</v>
      </c>
    </row>
    <row r="44" spans="1:13" ht="12.75" customHeight="1" x14ac:dyDescent="0.2">
      <c r="A44" s="58"/>
      <c r="B44" s="1230" t="s">
        <v>166</v>
      </c>
      <c r="C44" s="484"/>
      <c r="E44" s="956"/>
      <c r="F44" s="956"/>
      <c r="G44" s="912">
        <f>G43+1</f>
        <v>23</v>
      </c>
      <c r="H44" s="972" t="s">
        <v>5</v>
      </c>
      <c r="I44" s="923" t="s">
        <v>3</v>
      </c>
      <c r="J44" s="919" t="s">
        <v>239</v>
      </c>
      <c r="K44" s="920" t="s">
        <v>4</v>
      </c>
      <c r="L44" s="920">
        <v>5</v>
      </c>
      <c r="M44" s="977">
        <f>M43+TIME(0,L43,)</f>
        <v>0.56597222222222221</v>
      </c>
    </row>
    <row r="45" spans="1:13" ht="15.75" x14ac:dyDescent="0.2">
      <c r="A45" s="58"/>
      <c r="B45" s="1231" t="s">
        <v>336</v>
      </c>
      <c r="C45" s="484"/>
      <c r="E45" s="964"/>
      <c r="F45" s="907"/>
      <c r="G45" s="942">
        <f>G44+1</f>
        <v>24</v>
      </c>
      <c r="H45" s="906" t="s">
        <v>76</v>
      </c>
      <c r="I45" s="942" t="s">
        <v>428</v>
      </c>
      <c r="J45" s="940" t="s">
        <v>239</v>
      </c>
      <c r="K45" s="937" t="s">
        <v>4</v>
      </c>
      <c r="L45" s="938">
        <v>100</v>
      </c>
      <c r="M45" s="939">
        <f>M44+TIME(0,L44,)</f>
        <v>0.56944444444444442</v>
      </c>
    </row>
    <row r="46" spans="1:13" ht="18" customHeight="1" x14ac:dyDescent="0.2">
      <c r="A46" s="58"/>
      <c r="B46" s="1231" t="s">
        <v>337</v>
      </c>
      <c r="C46" s="484"/>
      <c r="E46" s="956"/>
      <c r="F46" s="913"/>
      <c r="G46" s="912">
        <f>G45+1</f>
        <v>25</v>
      </c>
      <c r="H46" s="904" t="s">
        <v>76</v>
      </c>
      <c r="I46" s="979" t="s">
        <v>10</v>
      </c>
      <c r="J46" s="919" t="s">
        <v>239</v>
      </c>
      <c r="K46" s="920" t="s">
        <v>4</v>
      </c>
      <c r="L46" s="976">
        <v>10</v>
      </c>
      <c r="M46" s="977">
        <f>M45+TIME(0,L45,)</f>
        <v>0.63888888888888884</v>
      </c>
    </row>
    <row r="47" spans="1:13" ht="15.75" x14ac:dyDescent="0.2">
      <c r="A47" s="58"/>
      <c r="B47" s="1231" t="s">
        <v>198</v>
      </c>
      <c r="C47" s="484"/>
      <c r="E47" s="964"/>
      <c r="F47" s="907"/>
      <c r="G47" s="942">
        <f>G46+1</f>
        <v>26</v>
      </c>
      <c r="H47" s="978" t="s">
        <v>98</v>
      </c>
      <c r="I47" s="942" t="s">
        <v>405</v>
      </c>
      <c r="J47" s="940" t="s">
        <v>239</v>
      </c>
      <c r="K47" s="937" t="s">
        <v>4</v>
      </c>
      <c r="L47" s="938">
        <v>0</v>
      </c>
      <c r="M47" s="939">
        <f>M46+TIME(0,L46,)</f>
        <v>0.64583333333333326</v>
      </c>
    </row>
    <row r="48" spans="1:13" ht="15.75" x14ac:dyDescent="0.2">
      <c r="A48" s="58"/>
      <c r="B48" s="1231" t="s">
        <v>342</v>
      </c>
      <c r="C48" s="484"/>
      <c r="E48" s="956"/>
      <c r="F48" s="913"/>
      <c r="G48" s="912"/>
      <c r="H48" s="904"/>
      <c r="I48" s="979"/>
      <c r="J48" s="984"/>
      <c r="K48" s="984"/>
      <c r="L48" s="976"/>
      <c r="M48" s="977"/>
    </row>
    <row r="49" spans="1:13" ht="15.75" x14ac:dyDescent="0.2">
      <c r="A49" s="58"/>
      <c r="B49" s="1231" t="s">
        <v>338</v>
      </c>
      <c r="C49" s="484"/>
      <c r="E49" s="962"/>
      <c r="F49" s="962"/>
      <c r="G49" s="931"/>
      <c r="H49" s="932"/>
      <c r="I49" s="963"/>
      <c r="J49" s="932"/>
      <c r="K49" s="932"/>
      <c r="L49" s="933"/>
      <c r="M49" s="934"/>
    </row>
    <row r="50" spans="1:13" ht="18.75" customHeight="1" x14ac:dyDescent="0.2">
      <c r="A50" s="58"/>
      <c r="B50" s="1231" t="s">
        <v>197</v>
      </c>
      <c r="C50" s="484"/>
      <c r="E50" s="962"/>
      <c r="F50" s="962"/>
      <c r="G50" s="1759" t="s">
        <v>617</v>
      </c>
      <c r="H50" s="1759"/>
      <c r="I50" s="1759"/>
      <c r="J50" s="1759"/>
      <c r="K50" s="1759"/>
      <c r="L50" s="1759"/>
      <c r="M50" s="1759"/>
    </row>
    <row r="51" spans="1:13" ht="15" x14ac:dyDescent="0.2">
      <c r="A51" s="58"/>
      <c r="B51" s="1231" t="s">
        <v>339</v>
      </c>
      <c r="C51" s="484"/>
      <c r="E51" s="917"/>
      <c r="F51" s="915"/>
      <c r="G51" s="953"/>
      <c r="H51" s="953"/>
      <c r="I51" s="927"/>
      <c r="J51" s="916"/>
      <c r="K51" s="918"/>
      <c r="L51" s="917"/>
      <c r="M51" s="929"/>
    </row>
    <row r="52" spans="1:13" ht="15.75" x14ac:dyDescent="0.2">
      <c r="A52" s="58"/>
      <c r="B52" s="1244" t="s">
        <v>170</v>
      </c>
      <c r="C52" s="484"/>
      <c r="E52" s="964"/>
      <c r="F52" s="964"/>
      <c r="G52" s="942">
        <v>27</v>
      </c>
      <c r="H52" s="937" t="s">
        <v>0</v>
      </c>
      <c r="I52" s="952" t="s">
        <v>173</v>
      </c>
      <c r="J52" s="937" t="s">
        <v>239</v>
      </c>
      <c r="K52" s="937" t="s">
        <v>1</v>
      </c>
      <c r="L52" s="938">
        <v>0</v>
      </c>
      <c r="M52" s="939">
        <v>0.33333333333333331</v>
      </c>
    </row>
    <row r="53" spans="1:13" ht="15.75" x14ac:dyDescent="0.2">
      <c r="A53" s="58"/>
      <c r="B53" s="60"/>
      <c r="C53" s="59"/>
      <c r="E53" s="956"/>
      <c r="F53" s="956"/>
      <c r="G53" s="971">
        <f>G52+1</f>
        <v>28</v>
      </c>
      <c r="H53" s="972" t="s">
        <v>0</v>
      </c>
      <c r="I53" s="922" t="s">
        <v>435</v>
      </c>
      <c r="J53" s="919" t="s">
        <v>239</v>
      </c>
      <c r="K53" s="920" t="s">
        <v>1</v>
      </c>
      <c r="L53" s="920">
        <v>5</v>
      </c>
      <c r="M53" s="928">
        <f>M52+TIME(0,L52,)</f>
        <v>0.33333333333333331</v>
      </c>
    </row>
    <row r="54" spans="1:13" ht="18" customHeight="1" thickBot="1" x14ac:dyDescent="0.25">
      <c r="A54" s="621"/>
      <c r="B54" s="622" t="s">
        <v>559</v>
      </c>
      <c r="C54" s="623"/>
      <c r="E54" s="964"/>
      <c r="F54" s="964"/>
      <c r="G54" s="942">
        <f>G53+1</f>
        <v>29</v>
      </c>
      <c r="H54" s="937" t="s">
        <v>5</v>
      </c>
      <c r="I54" s="952" t="s">
        <v>3</v>
      </c>
      <c r="J54" s="940" t="s">
        <v>239</v>
      </c>
      <c r="K54" s="937" t="s">
        <v>4</v>
      </c>
      <c r="L54" s="938">
        <v>5</v>
      </c>
      <c r="M54" s="939">
        <f>M53+TIME(0,L53,)</f>
        <v>0.33680555555555552</v>
      </c>
    </row>
    <row r="55" spans="1:13" ht="15.75" x14ac:dyDescent="0.2">
      <c r="E55" s="956"/>
      <c r="F55" s="956"/>
      <c r="G55" s="971">
        <f>G54+1</f>
        <v>30</v>
      </c>
      <c r="H55" s="972" t="s">
        <v>76</v>
      </c>
      <c r="I55" s="923" t="s">
        <v>428</v>
      </c>
      <c r="J55" s="919" t="s">
        <v>239</v>
      </c>
      <c r="K55" s="920" t="s">
        <v>4</v>
      </c>
      <c r="L55" s="920">
        <v>80</v>
      </c>
      <c r="M55" s="928">
        <f>M54+TIME(0,L54,)</f>
        <v>0.34027777777777773</v>
      </c>
    </row>
    <row r="56" spans="1:13" ht="15.75" x14ac:dyDescent="0.2">
      <c r="E56" s="964"/>
      <c r="F56" s="907"/>
      <c r="G56" s="906">
        <f>G55+1</f>
        <v>31</v>
      </c>
      <c r="H56" s="906" t="s">
        <v>76</v>
      </c>
      <c r="I56" s="942" t="s">
        <v>11</v>
      </c>
      <c r="J56" s="940" t="s">
        <v>239</v>
      </c>
      <c r="K56" s="937" t="s">
        <v>4</v>
      </c>
      <c r="L56" s="938">
        <v>30</v>
      </c>
      <c r="M56" s="905">
        <f>M55+TIME(0,L55,)</f>
        <v>0.39583333333333326</v>
      </c>
    </row>
    <row r="57" spans="1:13" ht="15.75" x14ac:dyDescent="0.2">
      <c r="E57" s="956"/>
      <c r="F57" s="913"/>
      <c r="G57" s="904">
        <f>G56+1</f>
        <v>32</v>
      </c>
      <c r="H57" s="985" t="s">
        <v>98</v>
      </c>
      <c r="I57" s="979" t="s">
        <v>405</v>
      </c>
      <c r="J57" s="919" t="s">
        <v>239</v>
      </c>
      <c r="K57" s="920" t="s">
        <v>4</v>
      </c>
      <c r="L57" s="976">
        <v>0</v>
      </c>
      <c r="M57" s="977">
        <f>M56+TIME(0,L56,)</f>
        <v>0.41666666666666657</v>
      </c>
    </row>
    <row r="58" spans="1:13" ht="15.75" x14ac:dyDescent="0.2">
      <c r="E58" s="964"/>
      <c r="F58" s="942"/>
      <c r="G58" s="942"/>
      <c r="H58" s="942"/>
      <c r="I58" s="942"/>
      <c r="J58" s="940"/>
      <c r="K58" s="937"/>
      <c r="L58" s="938"/>
      <c r="M58" s="905"/>
    </row>
    <row r="59" spans="1:13" ht="15.75" x14ac:dyDescent="0.2">
      <c r="E59" s="962"/>
      <c r="F59" s="962"/>
      <c r="G59" s="931"/>
      <c r="H59" s="932"/>
      <c r="I59" s="963"/>
      <c r="J59" s="932"/>
      <c r="K59" s="932"/>
      <c r="L59" s="933"/>
      <c r="M59" s="934"/>
    </row>
    <row r="60" spans="1:13" ht="18" customHeight="1" x14ac:dyDescent="0.2">
      <c r="E60" s="962"/>
      <c r="F60" s="962"/>
      <c r="G60" s="1759" t="s">
        <v>618</v>
      </c>
      <c r="H60" s="1759"/>
      <c r="I60" s="1759"/>
      <c r="J60" s="1759"/>
      <c r="K60" s="1759"/>
      <c r="L60" s="1759"/>
      <c r="M60" s="1759"/>
    </row>
    <row r="61" spans="1:13" ht="18" customHeight="1" x14ac:dyDescent="0.2">
      <c r="E61" s="917"/>
      <c r="F61" s="915"/>
      <c r="G61" s="953"/>
      <c r="H61" s="953"/>
      <c r="I61" s="927"/>
      <c r="J61" s="916"/>
      <c r="K61" s="918"/>
      <c r="L61" s="917"/>
      <c r="M61" s="929"/>
    </row>
    <row r="62" spans="1:13" ht="18" customHeight="1" x14ac:dyDescent="0.2">
      <c r="E62" s="964"/>
      <c r="F62" s="964"/>
      <c r="G62" s="942">
        <v>33</v>
      </c>
      <c r="H62" s="937" t="s">
        <v>0</v>
      </c>
      <c r="I62" s="952" t="s">
        <v>173</v>
      </c>
      <c r="J62" s="937" t="s">
        <v>239</v>
      </c>
      <c r="K62" s="937" t="s">
        <v>1</v>
      </c>
      <c r="L62" s="938">
        <v>0</v>
      </c>
      <c r="M62" s="939">
        <v>0.33333333333333331</v>
      </c>
    </row>
    <row r="63" spans="1:13" ht="15.75" x14ac:dyDescent="0.2">
      <c r="E63" s="956"/>
      <c r="F63" s="956"/>
      <c r="G63" s="971">
        <f>G62+1</f>
        <v>34</v>
      </c>
      <c r="H63" s="972" t="s">
        <v>0</v>
      </c>
      <c r="I63" s="922" t="s">
        <v>435</v>
      </c>
      <c r="J63" s="919" t="s">
        <v>239</v>
      </c>
      <c r="K63" s="920" t="s">
        <v>1</v>
      </c>
      <c r="L63" s="920">
        <v>5</v>
      </c>
      <c r="M63" s="928">
        <f>M62+TIME(0,L62,)</f>
        <v>0.33333333333333331</v>
      </c>
    </row>
    <row r="64" spans="1:13" ht="15.75" x14ac:dyDescent="0.2">
      <c r="E64" s="964"/>
      <c r="F64" s="964"/>
      <c r="G64" s="942">
        <f>G63+1</f>
        <v>35</v>
      </c>
      <c r="H64" s="937" t="s">
        <v>2</v>
      </c>
      <c r="I64" s="952" t="s">
        <v>3</v>
      </c>
      <c r="J64" s="940" t="s">
        <v>239</v>
      </c>
      <c r="K64" s="937" t="s">
        <v>4</v>
      </c>
      <c r="L64" s="938">
        <v>5</v>
      </c>
      <c r="M64" s="939">
        <f>M63+TIME(0,L63,)</f>
        <v>0.33680555555555552</v>
      </c>
    </row>
    <row r="65" spans="5:13" ht="15.75" x14ac:dyDescent="0.2">
      <c r="E65" s="913"/>
      <c r="F65" s="913"/>
      <c r="G65" s="912">
        <f>G64+1</f>
        <v>36</v>
      </c>
      <c r="H65" s="911" t="s">
        <v>76</v>
      </c>
      <c r="I65" s="910" t="s">
        <v>529</v>
      </c>
      <c r="J65" s="986" t="s">
        <v>239</v>
      </c>
      <c r="K65" s="911" t="s">
        <v>4</v>
      </c>
      <c r="L65" s="909">
        <v>100</v>
      </c>
      <c r="M65" s="977">
        <f>M64+TIME(0,L64,)</f>
        <v>0.34027777777777773</v>
      </c>
    </row>
    <row r="66" spans="5:13" ht="15.75" x14ac:dyDescent="0.2">
      <c r="E66" s="964"/>
      <c r="F66" s="964"/>
      <c r="G66" s="942">
        <f>G65+1</f>
        <v>37</v>
      </c>
      <c r="H66" s="937" t="s">
        <v>76</v>
      </c>
      <c r="I66" s="987" t="s">
        <v>11</v>
      </c>
      <c r="J66" s="940" t="s">
        <v>239</v>
      </c>
      <c r="K66" s="937" t="s">
        <v>4</v>
      </c>
      <c r="L66" s="938">
        <v>10</v>
      </c>
      <c r="M66" s="939">
        <f>M65+TIME(0,L65,)</f>
        <v>0.40972222222222221</v>
      </c>
    </row>
    <row r="67" spans="5:13" ht="15.75" x14ac:dyDescent="0.2">
      <c r="E67" s="956"/>
      <c r="F67" s="956"/>
      <c r="G67" s="912">
        <f>G66+1</f>
        <v>38</v>
      </c>
      <c r="H67" s="986" t="s">
        <v>98</v>
      </c>
      <c r="I67" s="633" t="s">
        <v>405</v>
      </c>
      <c r="J67" s="919" t="s">
        <v>239</v>
      </c>
      <c r="K67" s="920" t="s">
        <v>4</v>
      </c>
      <c r="L67" s="920">
        <v>0</v>
      </c>
      <c r="M67" s="977">
        <f>M66+TIME(0,L66,)</f>
        <v>0.41666666666666663</v>
      </c>
    </row>
    <row r="68" spans="5:13" ht="15.75" x14ac:dyDescent="0.2">
      <c r="E68" s="964"/>
      <c r="F68" s="942"/>
      <c r="G68" s="942"/>
      <c r="H68" s="942"/>
      <c r="I68" s="942"/>
      <c r="J68" s="940"/>
      <c r="K68" s="937"/>
      <c r="L68" s="938"/>
      <c r="M68" s="905"/>
    </row>
    <row r="69" spans="5:13" ht="15.75" x14ac:dyDescent="0.2">
      <c r="E69" s="962"/>
      <c r="F69" s="962"/>
      <c r="G69" s="931"/>
      <c r="H69" s="932"/>
      <c r="I69" s="963"/>
      <c r="J69" s="932"/>
      <c r="K69" s="932"/>
      <c r="L69" s="933"/>
      <c r="M69" s="934"/>
    </row>
    <row r="70" spans="5:13" ht="18" x14ac:dyDescent="0.2">
      <c r="E70" s="962"/>
      <c r="F70" s="962"/>
      <c r="G70" s="1759" t="s">
        <v>619</v>
      </c>
      <c r="H70" s="1759"/>
      <c r="I70" s="1759"/>
      <c r="J70" s="1759"/>
      <c r="K70" s="1759"/>
      <c r="L70" s="1759"/>
      <c r="M70" s="1759"/>
    </row>
    <row r="71" spans="5:13" ht="15" x14ac:dyDescent="0.2">
      <c r="E71" s="917"/>
      <c r="F71" s="915"/>
      <c r="G71" s="953"/>
      <c r="H71" s="953"/>
      <c r="I71" s="927"/>
      <c r="J71" s="916"/>
      <c r="K71" s="918"/>
      <c r="L71" s="917"/>
      <c r="M71" s="929"/>
    </row>
    <row r="72" spans="5:13" ht="18" customHeight="1" x14ac:dyDescent="0.2">
      <c r="E72" s="964"/>
      <c r="F72" s="964"/>
      <c r="G72" s="942">
        <v>39</v>
      </c>
      <c r="H72" s="937" t="s">
        <v>0</v>
      </c>
      <c r="I72" s="952" t="s">
        <v>173</v>
      </c>
      <c r="J72" s="937" t="s">
        <v>239</v>
      </c>
      <c r="K72" s="937" t="s">
        <v>1</v>
      </c>
      <c r="L72" s="938">
        <v>0</v>
      </c>
      <c r="M72" s="939">
        <v>0.5625</v>
      </c>
    </row>
    <row r="73" spans="5:13" ht="15.75" x14ac:dyDescent="0.2">
      <c r="E73" s="956"/>
      <c r="F73" s="956"/>
      <c r="G73" s="971">
        <f t="shared" ref="G73:G79" si="2">G72+1</f>
        <v>40</v>
      </c>
      <c r="H73" s="972" t="s">
        <v>0</v>
      </c>
      <c r="I73" s="922" t="s">
        <v>435</v>
      </c>
      <c r="J73" s="919" t="s">
        <v>239</v>
      </c>
      <c r="K73" s="920" t="s">
        <v>1</v>
      </c>
      <c r="L73" s="920">
        <v>5</v>
      </c>
      <c r="M73" s="928">
        <f t="shared" ref="M73:M79" si="3">M72+TIME(0,L72,)</f>
        <v>0.5625</v>
      </c>
    </row>
    <row r="74" spans="5:13" ht="15.75" x14ac:dyDescent="0.2">
      <c r="E74" s="964"/>
      <c r="F74" s="964"/>
      <c r="G74" s="942">
        <f t="shared" si="2"/>
        <v>41</v>
      </c>
      <c r="H74" s="937" t="s">
        <v>2</v>
      </c>
      <c r="I74" s="952" t="s">
        <v>3</v>
      </c>
      <c r="J74" s="940" t="s">
        <v>239</v>
      </c>
      <c r="K74" s="937" t="s">
        <v>4</v>
      </c>
      <c r="L74" s="938">
        <v>5</v>
      </c>
      <c r="M74" s="939">
        <f t="shared" si="3"/>
        <v>0.56597222222222221</v>
      </c>
    </row>
    <row r="75" spans="5:13" ht="15.75" x14ac:dyDescent="0.2">
      <c r="E75" s="956"/>
      <c r="F75" s="956"/>
      <c r="G75" s="971">
        <f t="shared" si="2"/>
        <v>42</v>
      </c>
      <c r="H75" s="972" t="s">
        <v>5</v>
      </c>
      <c r="I75" s="923" t="s">
        <v>530</v>
      </c>
      <c r="J75" s="919" t="s">
        <v>239</v>
      </c>
      <c r="K75" s="920" t="s">
        <v>1</v>
      </c>
      <c r="L75" s="920">
        <v>70</v>
      </c>
      <c r="M75" s="928">
        <f t="shared" si="3"/>
        <v>0.56944444444444442</v>
      </c>
    </row>
    <row r="76" spans="5:13" ht="15.75" x14ac:dyDescent="0.2">
      <c r="E76" s="964"/>
      <c r="F76" s="907"/>
      <c r="G76" s="988">
        <f t="shared" si="2"/>
        <v>43</v>
      </c>
      <c r="H76" s="906" t="s">
        <v>76</v>
      </c>
      <c r="I76" s="989" t="s">
        <v>531</v>
      </c>
      <c r="J76" s="940" t="s">
        <v>239</v>
      </c>
      <c r="K76" s="937" t="s">
        <v>4</v>
      </c>
      <c r="L76" s="938">
        <v>10</v>
      </c>
      <c r="M76" s="990">
        <f t="shared" si="3"/>
        <v>0.61805555555555558</v>
      </c>
    </row>
    <row r="77" spans="5:13" ht="15.75" x14ac:dyDescent="0.2">
      <c r="E77" s="956"/>
      <c r="F77" s="913"/>
      <c r="G77" s="971">
        <f t="shared" si="2"/>
        <v>44</v>
      </c>
      <c r="H77" s="904" t="s">
        <v>76</v>
      </c>
      <c r="I77" s="979" t="s">
        <v>620</v>
      </c>
      <c r="J77" s="986" t="s">
        <v>239</v>
      </c>
      <c r="K77" s="911" t="s">
        <v>4</v>
      </c>
      <c r="L77" s="976">
        <v>10</v>
      </c>
      <c r="M77" s="928">
        <f t="shared" si="3"/>
        <v>0.625</v>
      </c>
    </row>
    <row r="78" spans="5:13" ht="15.75" x14ac:dyDescent="0.2">
      <c r="E78" s="966"/>
      <c r="F78" s="965"/>
      <c r="G78" s="988">
        <f t="shared" si="2"/>
        <v>45</v>
      </c>
      <c r="H78" s="991" t="s">
        <v>46</v>
      </c>
      <c r="I78" s="946" t="s">
        <v>12</v>
      </c>
      <c r="J78" s="940" t="s">
        <v>239</v>
      </c>
      <c r="K78" s="937" t="s">
        <v>4</v>
      </c>
      <c r="L78" s="966">
        <v>20</v>
      </c>
      <c r="M78" s="990">
        <f t="shared" si="3"/>
        <v>0.63194444444444442</v>
      </c>
    </row>
    <row r="79" spans="5:13" x14ac:dyDescent="0.2">
      <c r="E79" s="658"/>
      <c r="F79" s="658"/>
      <c r="G79" s="971">
        <f t="shared" si="2"/>
        <v>46</v>
      </c>
      <c r="H79" s="649" t="s">
        <v>98</v>
      </c>
      <c r="I79" s="170" t="s">
        <v>242</v>
      </c>
      <c r="J79" s="986" t="s">
        <v>239</v>
      </c>
      <c r="K79" s="911" t="s">
        <v>4</v>
      </c>
      <c r="L79" s="658"/>
      <c r="M79" s="928">
        <f t="shared" si="3"/>
        <v>0.64583333333333326</v>
      </c>
    </row>
    <row r="80" spans="5:13" ht="15.75" x14ac:dyDescent="0.2">
      <c r="E80" s="966"/>
      <c r="F80" s="965"/>
      <c r="G80" s="966"/>
      <c r="H80" s="954"/>
      <c r="I80" s="946"/>
      <c r="J80" s="954"/>
      <c r="K80" s="946"/>
      <c r="L80" s="966"/>
      <c r="M80" s="905"/>
    </row>
    <row r="81" spans="5:13" ht="15.75" x14ac:dyDescent="0.2">
      <c r="E81" s="962"/>
      <c r="F81" s="962"/>
      <c r="G81" s="931"/>
      <c r="H81" s="932"/>
      <c r="I81" s="963"/>
      <c r="J81" s="932"/>
      <c r="K81" s="932"/>
      <c r="L81" s="933"/>
      <c r="M81" s="934"/>
    </row>
    <row r="82" spans="5:13" ht="18" x14ac:dyDescent="0.2">
      <c r="E82" s="962"/>
      <c r="F82" s="962"/>
      <c r="G82" s="975"/>
      <c r="H82" s="975"/>
      <c r="I82" s="975"/>
      <c r="J82" s="975"/>
      <c r="K82" s="975"/>
      <c r="L82" s="975"/>
      <c r="M82" s="975"/>
    </row>
    <row r="83" spans="5:13" ht="15" x14ac:dyDescent="0.2">
      <c r="E83" s="917"/>
      <c r="F83" s="915"/>
      <c r="G83" s="953"/>
      <c r="H83" s="953"/>
      <c r="I83" s="927"/>
      <c r="J83" s="916"/>
      <c r="K83" s="918"/>
      <c r="L83" s="917"/>
      <c r="M83" s="929"/>
    </row>
    <row r="84" spans="5:13" ht="15.75" x14ac:dyDescent="0.2">
      <c r="E84" s="966"/>
      <c r="F84" s="966"/>
      <c r="G84" s="954"/>
      <c r="H84" s="954"/>
      <c r="I84" s="943"/>
      <c r="J84" s="946"/>
      <c r="K84" s="946"/>
      <c r="L84" s="966"/>
      <c r="M84" s="968"/>
    </row>
    <row r="85" spans="5:13" ht="15" x14ac:dyDescent="0.2">
      <c r="E85" s="917"/>
      <c r="F85" s="915"/>
      <c r="G85" s="953"/>
      <c r="H85" s="953"/>
      <c r="I85" s="927" t="s">
        <v>415</v>
      </c>
      <c r="J85" s="916"/>
      <c r="K85" s="918"/>
      <c r="L85" s="917"/>
      <c r="M85" s="929"/>
    </row>
    <row r="86" spans="5:13" ht="15.75" x14ac:dyDescent="0.2">
      <c r="E86" s="966"/>
      <c r="F86" s="966"/>
      <c r="G86" s="954"/>
      <c r="H86" s="954"/>
      <c r="I86" s="943" t="s">
        <v>416</v>
      </c>
      <c r="J86" s="946"/>
      <c r="K86" s="946"/>
      <c r="L86" s="966"/>
      <c r="M86" s="968"/>
    </row>
    <row r="87" spans="5:13" ht="15.75" x14ac:dyDescent="0.2">
      <c r="E87" s="957"/>
      <c r="F87" s="957"/>
      <c r="G87" s="953"/>
      <c r="H87" s="953"/>
      <c r="I87" s="918"/>
      <c r="J87" s="953"/>
      <c r="K87" s="918"/>
      <c r="L87" s="957"/>
      <c r="M87" s="969"/>
    </row>
    <row r="88" spans="5:13" ht="15.75" x14ac:dyDescent="0.2">
      <c r="E88" s="966"/>
      <c r="F88" s="965"/>
      <c r="G88" s="966"/>
      <c r="H88" s="954"/>
      <c r="I88" s="946" t="s">
        <v>417</v>
      </c>
      <c r="J88" s="954"/>
      <c r="K88" s="946"/>
      <c r="L88" s="966"/>
      <c r="M88" s="968"/>
    </row>
    <row r="89" spans="5:13" ht="15.75" x14ac:dyDescent="0.2">
      <c r="E89" s="957"/>
      <c r="F89" s="957"/>
      <c r="G89" s="953"/>
      <c r="H89" s="953"/>
      <c r="I89" s="918" t="s">
        <v>418</v>
      </c>
      <c r="J89" s="953"/>
      <c r="K89" s="918"/>
      <c r="L89" s="957"/>
      <c r="M89" s="969"/>
    </row>
    <row r="90" spans="5:13" ht="15.75" x14ac:dyDescent="0.2">
      <c r="E90" s="966"/>
      <c r="F90" s="965"/>
      <c r="G90" s="966"/>
      <c r="H90" s="954"/>
      <c r="I90" s="946"/>
      <c r="J90" s="954"/>
      <c r="K90" s="946"/>
      <c r="L90" s="966"/>
      <c r="M90" s="968"/>
    </row>
    <row r="91" spans="5:13" ht="15.75" x14ac:dyDescent="0.2">
      <c r="E91" s="957"/>
      <c r="F91" s="957"/>
      <c r="G91" s="953"/>
      <c r="H91" s="953"/>
      <c r="I91" s="918" t="s">
        <v>394</v>
      </c>
      <c r="J91" s="953"/>
      <c r="K91" s="918"/>
      <c r="L91" s="957"/>
      <c r="M91" s="969"/>
    </row>
    <row r="92" spans="5:13" ht="15.75" x14ac:dyDescent="0.2">
      <c r="E92" s="966"/>
      <c r="F92" s="965"/>
      <c r="G92" s="966"/>
      <c r="H92" s="954"/>
      <c r="I92" s="946" t="s">
        <v>395</v>
      </c>
      <c r="J92" s="954"/>
      <c r="K92" s="946"/>
      <c r="L92" s="966"/>
      <c r="M92" s="968"/>
    </row>
    <row r="93" spans="5:13" x14ac:dyDescent="0.2">
      <c r="E93" s="658"/>
      <c r="F93" s="658"/>
      <c r="G93" s="658"/>
      <c r="H93" s="658"/>
      <c r="I93" s="658"/>
      <c r="J93" s="658"/>
      <c r="K93" s="658"/>
      <c r="L93" s="658"/>
      <c r="M93" s="658"/>
    </row>
    <row r="94" spans="5:13" x14ac:dyDescent="0.2">
      <c r="E94" s="658"/>
      <c r="F94" s="658"/>
      <c r="G94" s="658"/>
      <c r="H94" s="658"/>
      <c r="I94" s="658"/>
      <c r="J94" s="658"/>
      <c r="K94" s="658"/>
      <c r="L94" s="658"/>
      <c r="M94" s="658"/>
    </row>
    <row r="95" spans="5:13" x14ac:dyDescent="0.2">
      <c r="E95" s="658"/>
      <c r="F95" s="658"/>
      <c r="G95" s="658"/>
      <c r="H95" s="658"/>
      <c r="I95" s="658"/>
      <c r="J95" s="658"/>
      <c r="K95" s="658"/>
      <c r="L95" s="658"/>
      <c r="M95" s="658"/>
    </row>
    <row r="96" spans="5:13" x14ac:dyDescent="0.2">
      <c r="E96" s="658"/>
      <c r="F96" s="658"/>
      <c r="G96" s="658"/>
      <c r="H96" s="658"/>
      <c r="I96" s="658"/>
      <c r="J96" s="658"/>
      <c r="K96" s="658"/>
      <c r="L96" s="658"/>
      <c r="M96" s="658"/>
    </row>
    <row r="97" spans="5:13" x14ac:dyDescent="0.2">
      <c r="E97" s="658"/>
      <c r="F97" s="658"/>
      <c r="G97" s="658"/>
      <c r="H97" s="658"/>
      <c r="I97" s="658"/>
      <c r="J97" s="658"/>
      <c r="K97" s="658"/>
      <c r="L97" s="658"/>
      <c r="M97" s="658"/>
    </row>
    <row r="98" spans="5:13" x14ac:dyDescent="0.2">
      <c r="E98" s="658"/>
      <c r="F98" s="658"/>
      <c r="G98" s="658"/>
      <c r="H98" s="658"/>
      <c r="I98" s="658"/>
      <c r="J98" s="658"/>
      <c r="K98" s="658"/>
      <c r="L98" s="658"/>
      <c r="M98" s="658"/>
    </row>
    <row r="99" spans="5:13" x14ac:dyDescent="0.2">
      <c r="E99" s="658"/>
      <c r="F99" s="658"/>
      <c r="G99" s="658"/>
      <c r="H99" s="658"/>
      <c r="I99" s="658"/>
      <c r="J99" s="658"/>
      <c r="K99" s="658"/>
      <c r="L99" s="658"/>
      <c r="M99" s="658"/>
    </row>
    <row r="100" spans="5:13" x14ac:dyDescent="0.2">
      <c r="E100" s="658"/>
      <c r="F100" s="658"/>
      <c r="G100" s="658"/>
      <c r="H100" s="658"/>
      <c r="I100" s="658"/>
      <c r="J100" s="658"/>
      <c r="K100" s="658"/>
      <c r="L100" s="658"/>
      <c r="M100" s="658"/>
    </row>
    <row r="101" spans="5:13" x14ac:dyDescent="0.2">
      <c r="E101" s="658"/>
      <c r="F101" s="658"/>
      <c r="G101" s="658"/>
      <c r="H101" s="658"/>
      <c r="I101" s="658"/>
      <c r="J101" s="658"/>
      <c r="K101" s="658"/>
      <c r="L101" s="658"/>
      <c r="M101" s="658"/>
    </row>
    <row r="102" spans="5:13" x14ac:dyDescent="0.2">
      <c r="E102" s="658"/>
      <c r="F102" s="658"/>
      <c r="G102" s="658"/>
      <c r="H102" s="658"/>
      <c r="I102" s="658"/>
      <c r="J102" s="658"/>
      <c r="K102" s="658"/>
      <c r="L102" s="658"/>
      <c r="M102" s="658"/>
    </row>
    <row r="103" spans="5:13" x14ac:dyDescent="0.2">
      <c r="E103" s="658"/>
      <c r="F103" s="658"/>
      <c r="G103" s="658"/>
      <c r="H103" s="658"/>
      <c r="I103" s="658"/>
      <c r="J103" s="658"/>
      <c r="K103" s="658"/>
      <c r="L103" s="658"/>
      <c r="M103" s="658"/>
    </row>
    <row r="104" spans="5:13" x14ac:dyDescent="0.2">
      <c r="E104" s="658"/>
      <c r="F104" s="658"/>
      <c r="G104" s="658"/>
      <c r="H104" s="658"/>
      <c r="I104" s="658"/>
      <c r="J104" s="658"/>
      <c r="K104" s="658"/>
      <c r="L104" s="658"/>
      <c r="M104" s="658"/>
    </row>
    <row r="105" spans="5:13" x14ac:dyDescent="0.2">
      <c r="E105" s="658"/>
      <c r="F105" s="658"/>
      <c r="G105" s="658"/>
      <c r="H105" s="658"/>
      <c r="I105" s="658"/>
      <c r="J105" s="658"/>
      <c r="K105" s="658"/>
      <c r="L105" s="658"/>
      <c r="M105" s="658"/>
    </row>
    <row r="106" spans="5:13" x14ac:dyDescent="0.2">
      <c r="E106" s="658"/>
      <c r="F106" s="658"/>
      <c r="G106" s="658"/>
      <c r="H106" s="658"/>
      <c r="I106" s="658"/>
      <c r="J106" s="658"/>
      <c r="K106" s="658"/>
      <c r="L106" s="658"/>
      <c r="M106" s="658"/>
    </row>
    <row r="107" spans="5:13" x14ac:dyDescent="0.2">
      <c r="E107" s="658"/>
      <c r="F107" s="658"/>
      <c r="G107" s="658"/>
      <c r="H107" s="658"/>
      <c r="I107" s="658"/>
      <c r="J107" s="658"/>
      <c r="K107" s="658"/>
      <c r="L107" s="658"/>
      <c r="M107" s="658"/>
    </row>
    <row r="108" spans="5:13" x14ac:dyDescent="0.2">
      <c r="E108" s="658"/>
      <c r="F108" s="658"/>
      <c r="G108" s="658"/>
      <c r="H108" s="658"/>
      <c r="I108" s="658"/>
      <c r="J108" s="658"/>
      <c r="K108" s="658"/>
      <c r="L108" s="658"/>
      <c r="M108" s="658"/>
    </row>
    <row r="109" spans="5:13" x14ac:dyDescent="0.2">
      <c r="E109" s="658"/>
      <c r="F109" s="658"/>
      <c r="G109" s="658"/>
      <c r="H109" s="658"/>
      <c r="I109" s="658"/>
      <c r="J109" s="658"/>
      <c r="K109" s="658"/>
      <c r="L109" s="658"/>
      <c r="M109" s="658"/>
    </row>
    <row r="110" spans="5:13" x14ac:dyDescent="0.2">
      <c r="E110" s="658"/>
      <c r="F110" s="658"/>
      <c r="G110" s="658"/>
      <c r="H110" s="658"/>
      <c r="I110" s="658"/>
      <c r="J110" s="658"/>
      <c r="K110" s="658"/>
      <c r="L110" s="658"/>
      <c r="M110" s="658"/>
    </row>
    <row r="111" spans="5:13" x14ac:dyDescent="0.2">
      <c r="E111" s="658"/>
      <c r="F111" s="658"/>
      <c r="G111" s="658"/>
      <c r="H111" s="658"/>
      <c r="I111" s="658"/>
      <c r="J111" s="658"/>
      <c r="K111" s="658"/>
      <c r="L111" s="658"/>
      <c r="M111" s="658"/>
    </row>
    <row r="112" spans="5:13" x14ac:dyDescent="0.2">
      <c r="E112" s="658"/>
      <c r="F112" s="658"/>
      <c r="G112" s="658"/>
      <c r="H112" s="658"/>
      <c r="I112" s="658"/>
      <c r="J112" s="658"/>
      <c r="K112" s="658"/>
      <c r="L112" s="658"/>
      <c r="M112" s="658"/>
    </row>
    <row r="113" spans="5:13" x14ac:dyDescent="0.2">
      <c r="E113" s="658"/>
      <c r="F113" s="658"/>
      <c r="G113" s="658"/>
      <c r="H113" s="658"/>
      <c r="I113" s="658"/>
      <c r="J113" s="658"/>
      <c r="K113" s="658"/>
      <c r="L113" s="658"/>
      <c r="M113" s="658"/>
    </row>
    <row r="114" spans="5:13" x14ac:dyDescent="0.2">
      <c r="E114" s="658"/>
      <c r="F114" s="658"/>
      <c r="G114" s="658"/>
      <c r="H114" s="658"/>
      <c r="I114" s="658"/>
      <c r="J114" s="658"/>
      <c r="K114" s="658"/>
      <c r="L114" s="658"/>
      <c r="M114" s="658"/>
    </row>
    <row r="115" spans="5:13" x14ac:dyDescent="0.2">
      <c r="E115" s="658"/>
      <c r="F115" s="658"/>
      <c r="G115" s="658"/>
      <c r="H115" s="658"/>
      <c r="I115" s="658"/>
      <c r="J115" s="658"/>
      <c r="K115" s="658"/>
      <c r="L115" s="658"/>
      <c r="M115" s="658"/>
    </row>
    <row r="116" spans="5:13" x14ac:dyDescent="0.2">
      <c r="E116" s="658"/>
      <c r="F116" s="658"/>
      <c r="G116" s="658"/>
      <c r="H116" s="658"/>
      <c r="I116" s="658"/>
      <c r="J116" s="658"/>
      <c r="K116" s="658"/>
      <c r="L116" s="658"/>
      <c r="M116" s="658"/>
    </row>
    <row r="117" spans="5:13" x14ac:dyDescent="0.2">
      <c r="E117" s="658"/>
      <c r="F117" s="658"/>
      <c r="G117" s="658"/>
      <c r="H117" s="658"/>
      <c r="I117" s="658"/>
      <c r="J117" s="658"/>
      <c r="K117" s="658"/>
      <c r="L117" s="658"/>
      <c r="M117" s="658"/>
    </row>
    <row r="118" spans="5:13" x14ac:dyDescent="0.2">
      <c r="E118" s="658"/>
      <c r="F118" s="658"/>
      <c r="G118" s="658"/>
      <c r="H118" s="658"/>
      <c r="I118" s="658"/>
      <c r="J118" s="658"/>
      <c r="K118" s="658"/>
      <c r="L118" s="658"/>
      <c r="M118" s="658"/>
    </row>
    <row r="119" spans="5:13" x14ac:dyDescent="0.2">
      <c r="E119" s="658"/>
      <c r="F119" s="658"/>
      <c r="G119" s="658"/>
      <c r="H119" s="658"/>
      <c r="I119" s="658"/>
      <c r="J119" s="658"/>
      <c r="K119" s="658"/>
      <c r="L119" s="658"/>
      <c r="M119" s="658"/>
    </row>
  </sheetData>
  <mergeCells count="11">
    <mergeCell ref="G70:M70"/>
    <mergeCell ref="G22:M22"/>
    <mergeCell ref="B4:B6"/>
    <mergeCell ref="G60:M60"/>
    <mergeCell ref="F2:M2"/>
    <mergeCell ref="G8:M8"/>
    <mergeCell ref="F3:M3"/>
    <mergeCell ref="F4:M4"/>
    <mergeCell ref="G40:M40"/>
    <mergeCell ref="G31:M31"/>
    <mergeCell ref="G50:M50"/>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ad ho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s>
  <pageMargins left="0.25" right="0.25" top="0.25" bottom="0.75" header="0.5" footer="0.5"/>
  <pageSetup scale="70" orientation="portrait" horizontalDpi="1200" verticalDpi="1200" r:id="rId12"/>
  <headerFooter alignWithMargins="0">
    <oddFooter>&amp;L&amp;A&amp;C&amp;P  of &amp;N&amp;R&amp;D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2"/>
  <sheetViews>
    <sheetView zoomScale="66" workbookViewId="0">
      <selection sqref="A1:C1048576"/>
    </sheetView>
  </sheetViews>
  <sheetFormatPr defaultRowHeight="12.75" x14ac:dyDescent="0.2"/>
  <cols>
    <col min="1" max="1" width="1.42578125" style="658" customWidth="1"/>
    <col min="2" max="2" width="13.5703125" style="658" customWidth="1"/>
    <col min="3" max="3" width="1.42578125" style="658" customWidth="1"/>
    <col min="4" max="4" width="4.42578125" customWidth="1"/>
    <col min="5" max="5" width="2.5703125" customWidth="1"/>
    <col min="6" max="6" width="4.85546875" customWidth="1"/>
    <col min="9" max="9" width="71.140625" customWidth="1"/>
  </cols>
  <sheetData>
    <row r="1" spans="1:13" ht="15.75" x14ac:dyDescent="0.2">
      <c r="A1" s="1248"/>
      <c r="B1" s="671" t="s">
        <v>559</v>
      </c>
      <c r="C1" s="1249"/>
      <c r="E1" s="492"/>
      <c r="F1" s="492"/>
      <c r="G1" s="492"/>
      <c r="H1" s="492"/>
      <c r="I1" s="492"/>
      <c r="J1" s="492"/>
      <c r="K1" s="492"/>
      <c r="L1" s="492"/>
      <c r="M1" s="532"/>
    </row>
    <row r="2" spans="1:13" ht="18.75" thickBot="1" x14ac:dyDescent="0.25">
      <c r="A2" s="620"/>
      <c r="B2" s="1232"/>
      <c r="C2" s="59"/>
      <c r="E2" s="1775" t="s">
        <v>39</v>
      </c>
      <c r="F2" s="1775"/>
      <c r="G2" s="1775"/>
      <c r="H2" s="1775"/>
      <c r="I2" s="1775"/>
      <c r="J2" s="1775"/>
      <c r="K2" s="1775"/>
      <c r="L2" s="1775"/>
      <c r="M2" s="1775"/>
    </row>
    <row r="3" spans="1:13" ht="18.75" thickBot="1" x14ac:dyDescent="0.25">
      <c r="A3" s="620"/>
      <c r="B3" s="306" t="s">
        <v>106</v>
      </c>
      <c r="C3" s="59"/>
      <c r="E3" s="321"/>
      <c r="F3" s="1739"/>
      <c r="G3" s="1739"/>
      <c r="H3" s="1739"/>
      <c r="I3" s="1739"/>
      <c r="J3" s="1739"/>
      <c r="K3" s="1739"/>
      <c r="L3" s="1739"/>
      <c r="M3" s="1739"/>
    </row>
    <row r="4" spans="1:13" ht="15.75" customHeight="1" x14ac:dyDescent="0.2">
      <c r="A4" s="620"/>
      <c r="B4" s="1423" t="str">
        <f>Title!$B$4</f>
        <v>R3</v>
      </c>
      <c r="C4" s="59"/>
      <c r="E4" s="322"/>
      <c r="F4" s="1740" t="s">
        <v>70</v>
      </c>
      <c r="G4" s="1740"/>
      <c r="H4" s="1740"/>
      <c r="I4" s="1740"/>
      <c r="J4" s="1740"/>
      <c r="K4" s="1740"/>
      <c r="L4" s="1740"/>
      <c r="M4" s="1740"/>
    </row>
    <row r="5" spans="1:13" ht="15.75" x14ac:dyDescent="0.2">
      <c r="A5" s="620"/>
      <c r="B5" s="1424"/>
      <c r="C5" s="59"/>
      <c r="E5" s="683"/>
      <c r="F5" s="684"/>
      <c r="G5" s="685"/>
      <c r="H5" s="961"/>
      <c r="I5" s="961"/>
      <c r="J5" s="961"/>
      <c r="K5" s="961"/>
      <c r="L5" s="961"/>
      <c r="M5" s="688"/>
    </row>
    <row r="6" spans="1:13" ht="16.5" thickBot="1" x14ac:dyDescent="0.25">
      <c r="A6" s="620"/>
      <c r="B6" s="1425"/>
      <c r="C6" s="59"/>
      <c r="E6" s="683"/>
      <c r="F6" s="684" t="s">
        <v>6</v>
      </c>
      <c r="G6" s="685" t="s">
        <v>532</v>
      </c>
      <c r="H6" s="961"/>
      <c r="I6" s="961"/>
      <c r="J6" s="961"/>
      <c r="K6" s="961"/>
      <c r="L6" s="961"/>
      <c r="M6" s="688"/>
    </row>
    <row r="7" spans="1:13" ht="16.5" thickBot="1" x14ac:dyDescent="0.25">
      <c r="A7" s="620"/>
      <c r="B7" s="60"/>
      <c r="C7" s="534"/>
      <c r="E7" s="683"/>
      <c r="F7" s="684" t="s">
        <v>6</v>
      </c>
      <c r="G7" s="685" t="s">
        <v>24</v>
      </c>
      <c r="H7" s="961"/>
      <c r="I7" s="961"/>
      <c r="J7" s="961"/>
      <c r="K7" s="961"/>
      <c r="L7" s="961"/>
      <c r="M7" s="688"/>
    </row>
    <row r="8" spans="1:13" ht="18" customHeight="1" x14ac:dyDescent="0.2">
      <c r="A8" s="620"/>
      <c r="B8" s="1216" t="s">
        <v>167</v>
      </c>
      <c r="C8" s="479"/>
      <c r="E8" s="683"/>
      <c r="F8" s="684"/>
      <c r="G8" s="685"/>
      <c r="H8" s="961"/>
      <c r="I8" s="961"/>
      <c r="J8" s="961"/>
      <c r="K8" s="961"/>
      <c r="L8" s="961"/>
      <c r="M8" s="688"/>
    </row>
    <row r="9" spans="1:13" ht="20.25" x14ac:dyDescent="0.2">
      <c r="A9" s="620"/>
      <c r="B9" s="1241" t="s">
        <v>194</v>
      </c>
      <c r="C9" s="479"/>
      <c r="E9" s="689"/>
      <c r="F9" s="689"/>
      <c r="G9" s="689"/>
      <c r="H9" s="689"/>
      <c r="I9" s="689"/>
      <c r="J9" s="689"/>
      <c r="K9" s="690"/>
      <c r="L9" s="689"/>
      <c r="M9" s="691"/>
    </row>
    <row r="10" spans="1:13" ht="18" x14ac:dyDescent="0.2">
      <c r="A10" s="620"/>
      <c r="B10" s="665"/>
      <c r="C10" s="672"/>
      <c r="E10" s="1776" t="s">
        <v>621</v>
      </c>
      <c r="F10" s="1741"/>
      <c r="G10" s="1741"/>
      <c r="H10" s="1741"/>
      <c r="I10" s="1741"/>
      <c r="J10" s="1741"/>
      <c r="K10" s="1741"/>
      <c r="L10" s="1741"/>
      <c r="M10" s="1741"/>
    </row>
    <row r="11" spans="1:13" ht="18" x14ac:dyDescent="0.2">
      <c r="A11" s="620"/>
      <c r="B11" s="1243" t="s">
        <v>560</v>
      </c>
      <c r="C11" s="479"/>
      <c r="E11" s="693"/>
      <c r="F11" s="694"/>
      <c r="G11" s="695"/>
      <c r="H11" s="695"/>
      <c r="I11" s="695"/>
      <c r="J11" s="695"/>
      <c r="K11" s="695"/>
      <c r="L11" s="695"/>
      <c r="M11" s="696"/>
    </row>
    <row r="12" spans="1:13" ht="15.75" x14ac:dyDescent="0.2">
      <c r="A12" s="58"/>
      <c r="B12" s="669" t="s">
        <v>561</v>
      </c>
      <c r="C12" s="59"/>
      <c r="E12" s="956"/>
      <c r="F12" s="956"/>
      <c r="G12" s="698">
        <v>1</v>
      </c>
      <c r="H12" s="699" t="s">
        <v>0</v>
      </c>
      <c r="I12" s="700" t="s">
        <v>47</v>
      </c>
      <c r="J12" s="700" t="s">
        <v>239</v>
      </c>
      <c r="K12" s="700" t="s">
        <v>71</v>
      </c>
      <c r="L12" s="701">
        <v>1</v>
      </c>
      <c r="M12" s="702">
        <v>0.4375</v>
      </c>
    </row>
    <row r="13" spans="1:13" ht="15.75" x14ac:dyDescent="0.2">
      <c r="A13" s="620"/>
      <c r="B13" s="1242" t="s">
        <v>220</v>
      </c>
      <c r="C13" s="479"/>
      <c r="E13" s="753"/>
      <c r="F13" s="753"/>
      <c r="G13" s="704">
        <v>2</v>
      </c>
      <c r="H13" s="705" t="s">
        <v>0</v>
      </c>
      <c r="I13" s="705" t="s">
        <v>72</v>
      </c>
      <c r="J13" s="706" t="s">
        <v>239</v>
      </c>
      <c r="K13" s="706" t="s">
        <v>71</v>
      </c>
      <c r="L13" s="707">
        <v>2</v>
      </c>
      <c r="M13" s="708">
        <f>M12+TIME(0,L12,0)</f>
        <v>0.43819444444444444</v>
      </c>
    </row>
    <row r="14" spans="1:13" ht="15.75" x14ac:dyDescent="0.2">
      <c r="A14" s="58"/>
      <c r="B14" s="1240" t="s">
        <v>332</v>
      </c>
      <c r="C14" s="479"/>
      <c r="E14" s="754"/>
      <c r="F14" s="754"/>
      <c r="G14" s="710">
        <v>3</v>
      </c>
      <c r="H14" s="711" t="s">
        <v>0</v>
      </c>
      <c r="I14" s="711" t="s">
        <v>398</v>
      </c>
      <c r="J14" s="713" t="s">
        <v>239</v>
      </c>
      <c r="K14" s="713" t="s">
        <v>71</v>
      </c>
      <c r="L14" s="714">
        <v>10</v>
      </c>
      <c r="M14" s="715">
        <f t="shared" ref="M14:M19" si="0">M13+TIME(0,L13,0)</f>
        <v>0.43958333333333333</v>
      </c>
    </row>
    <row r="15" spans="1:13" ht="15.75" x14ac:dyDescent="0.2">
      <c r="A15" s="58"/>
      <c r="B15" s="1225" t="s">
        <v>368</v>
      </c>
      <c r="C15" s="479"/>
      <c r="E15" s="964"/>
      <c r="F15" s="964"/>
      <c r="G15" s="635">
        <v>4</v>
      </c>
      <c r="H15" s="636" t="s">
        <v>0</v>
      </c>
      <c r="I15" s="637" t="s">
        <v>48</v>
      </c>
      <c r="J15" s="638" t="s">
        <v>239</v>
      </c>
      <c r="K15" s="638" t="s">
        <v>71</v>
      </c>
      <c r="L15" s="639">
        <v>15</v>
      </c>
      <c r="M15" s="640">
        <f t="shared" si="0"/>
        <v>0.44652777777777775</v>
      </c>
    </row>
    <row r="16" spans="1:13" ht="15.75" x14ac:dyDescent="0.2">
      <c r="A16" s="58"/>
      <c r="B16" s="1226" t="s">
        <v>461</v>
      </c>
      <c r="C16" s="483"/>
      <c r="E16" s="754"/>
      <c r="F16" s="754"/>
      <c r="G16" s="428">
        <v>5</v>
      </c>
      <c r="H16" s="711" t="s">
        <v>0</v>
      </c>
      <c r="I16" s="713" t="s">
        <v>400</v>
      </c>
      <c r="J16" s="713" t="s">
        <v>239</v>
      </c>
      <c r="K16" s="713" t="s">
        <v>71</v>
      </c>
      <c r="L16" s="714">
        <v>5</v>
      </c>
      <c r="M16" s="715">
        <f t="shared" si="0"/>
        <v>0.45694444444444443</v>
      </c>
    </row>
    <row r="17" spans="1:13" ht="15.75" x14ac:dyDescent="0.2">
      <c r="A17" s="58"/>
      <c r="B17" s="1247" t="s">
        <v>487</v>
      </c>
      <c r="C17" s="419"/>
      <c r="E17" s="964"/>
      <c r="F17" s="964"/>
      <c r="G17" s="635">
        <v>6</v>
      </c>
      <c r="H17" s="636" t="s">
        <v>76</v>
      </c>
      <c r="I17" s="992" t="s">
        <v>68</v>
      </c>
      <c r="J17" s="638" t="s">
        <v>239</v>
      </c>
      <c r="K17" s="638"/>
      <c r="L17" s="639">
        <v>87</v>
      </c>
      <c r="M17" s="640">
        <f t="shared" si="0"/>
        <v>0.46041666666666664</v>
      </c>
    </row>
    <row r="18" spans="1:13" ht="15.75" x14ac:dyDescent="0.2">
      <c r="A18" s="58"/>
      <c r="B18" s="60"/>
      <c r="C18" s="59"/>
      <c r="E18" s="754"/>
      <c r="F18" s="754"/>
      <c r="G18" s="720">
        <v>7</v>
      </c>
      <c r="H18" s="713"/>
      <c r="I18" s="712" t="s">
        <v>622</v>
      </c>
      <c r="J18" s="713" t="s">
        <v>239</v>
      </c>
      <c r="K18" s="713"/>
      <c r="L18" s="714">
        <v>0</v>
      </c>
      <c r="M18" s="715">
        <f t="shared" si="0"/>
        <v>0.52083333333333326</v>
      </c>
    </row>
    <row r="19" spans="1:13" ht="15.75" x14ac:dyDescent="0.2">
      <c r="A19" s="620"/>
      <c r="B19" s="1243" t="s">
        <v>564</v>
      </c>
      <c r="C19" s="479"/>
      <c r="E19" s="964"/>
      <c r="F19" s="964"/>
      <c r="G19" s="641"/>
      <c r="H19" s="638"/>
      <c r="I19" s="637"/>
      <c r="J19" s="638" t="s">
        <v>239</v>
      </c>
      <c r="K19" s="638"/>
      <c r="L19" s="639">
        <v>0</v>
      </c>
      <c r="M19" s="640">
        <f t="shared" si="0"/>
        <v>0.52083333333333326</v>
      </c>
    </row>
    <row r="20" spans="1:13" ht="15.75" x14ac:dyDescent="0.2">
      <c r="A20" s="58"/>
      <c r="B20" s="669" t="s">
        <v>565</v>
      </c>
      <c r="C20" s="59"/>
      <c r="E20" s="754"/>
      <c r="F20" s="754"/>
      <c r="G20" s="720"/>
      <c r="H20" s="713"/>
      <c r="I20" s="712"/>
      <c r="J20" s="713" t="s">
        <v>7</v>
      </c>
      <c r="K20" s="713"/>
      <c r="L20" s="714"/>
      <c r="M20" s="715"/>
    </row>
    <row r="21" spans="1:13" ht="15.75" x14ac:dyDescent="0.2">
      <c r="A21" s="620"/>
      <c r="B21" s="1217" t="s">
        <v>328</v>
      </c>
      <c r="C21" s="479"/>
      <c r="E21" s="754"/>
      <c r="F21" s="754"/>
      <c r="G21" s="535"/>
      <c r="H21" s="536"/>
      <c r="I21" s="676"/>
      <c r="J21" s="536"/>
      <c r="K21" s="536"/>
      <c r="L21" s="537"/>
      <c r="M21" s="538"/>
    </row>
    <row r="22" spans="1:13" ht="18" customHeight="1" x14ac:dyDescent="0.25">
      <c r="A22" s="58"/>
      <c r="B22" s="1219" t="s">
        <v>367</v>
      </c>
      <c r="C22" s="479"/>
      <c r="E22" s="962"/>
      <c r="F22" s="962"/>
      <c r="G22" s="539"/>
      <c r="H22" s="540"/>
      <c r="I22" s="963"/>
      <c r="J22" s="540"/>
      <c r="K22" s="540"/>
      <c r="L22" s="541"/>
      <c r="M22" s="542"/>
    </row>
    <row r="23" spans="1:13" ht="18" x14ac:dyDescent="0.25">
      <c r="A23" s="58"/>
      <c r="B23" s="1245" t="s">
        <v>386</v>
      </c>
      <c r="C23" s="479"/>
      <c r="E23" s="1777" t="s">
        <v>623</v>
      </c>
      <c r="F23" s="1777"/>
      <c r="G23" s="1777"/>
      <c r="H23" s="1777"/>
      <c r="I23" s="1777"/>
      <c r="J23" s="1777"/>
      <c r="K23" s="1777"/>
      <c r="L23" s="1777"/>
      <c r="M23" s="1777"/>
    </row>
    <row r="24" spans="1:13" ht="15.75" x14ac:dyDescent="0.25">
      <c r="A24" s="58"/>
      <c r="B24" s="1221" t="s">
        <v>385</v>
      </c>
      <c r="C24" s="479"/>
      <c r="E24" s="753"/>
      <c r="F24" s="753"/>
      <c r="G24" s="727"/>
      <c r="H24" s="728"/>
      <c r="I24" s="721"/>
      <c r="J24" s="728"/>
      <c r="K24" s="728"/>
      <c r="L24" s="729"/>
      <c r="M24" s="730"/>
    </row>
    <row r="25" spans="1:13" ht="15.75" x14ac:dyDescent="0.25">
      <c r="A25" s="58"/>
      <c r="B25" s="1222" t="s">
        <v>463</v>
      </c>
      <c r="C25" s="479"/>
      <c r="E25" s="956"/>
      <c r="F25" s="956"/>
      <c r="G25" s="698">
        <v>8</v>
      </c>
      <c r="H25" s="699" t="s">
        <v>0</v>
      </c>
      <c r="I25" s="700" t="s">
        <v>47</v>
      </c>
      <c r="J25" s="700" t="s">
        <v>239</v>
      </c>
      <c r="K25" s="700" t="s">
        <v>71</v>
      </c>
      <c r="L25" s="701">
        <v>1</v>
      </c>
      <c r="M25" s="702">
        <v>0.5625</v>
      </c>
    </row>
    <row r="26" spans="1:13" ht="15.75" x14ac:dyDescent="0.25">
      <c r="A26" s="58"/>
      <c r="B26" s="1223" t="s">
        <v>464</v>
      </c>
      <c r="C26" s="479"/>
      <c r="E26" s="753"/>
      <c r="F26" s="753"/>
      <c r="G26" s="704">
        <v>9</v>
      </c>
      <c r="H26" s="705" t="s">
        <v>0</v>
      </c>
      <c r="I26" s="705" t="s">
        <v>624</v>
      </c>
      <c r="J26" s="706" t="s">
        <v>239</v>
      </c>
      <c r="K26" s="706" t="s">
        <v>71</v>
      </c>
      <c r="L26" s="707">
        <v>2</v>
      </c>
      <c r="M26" s="708">
        <f>M25+TIME(0,L25,0)</f>
        <v>0.56319444444444444</v>
      </c>
    </row>
    <row r="27" spans="1:13" ht="15.75" x14ac:dyDescent="0.2">
      <c r="A27" s="58"/>
      <c r="B27" s="1233" t="s">
        <v>42</v>
      </c>
      <c r="C27" s="479"/>
      <c r="E27" s="754"/>
      <c r="F27" s="754"/>
      <c r="G27" s="428">
        <v>10</v>
      </c>
      <c r="H27" s="711" t="s">
        <v>0</v>
      </c>
      <c r="I27" s="713" t="s">
        <v>400</v>
      </c>
      <c r="J27" s="713" t="s">
        <v>239</v>
      </c>
      <c r="K27" s="713" t="s">
        <v>71</v>
      </c>
      <c r="L27" s="714">
        <v>5</v>
      </c>
      <c r="M27" s="715">
        <f>M26+TIME(0,L26,0)</f>
        <v>0.56458333333333333</v>
      </c>
    </row>
    <row r="28" spans="1:13" ht="18" x14ac:dyDescent="0.2">
      <c r="A28" s="58"/>
      <c r="B28" s="1207" t="s">
        <v>36</v>
      </c>
      <c r="C28" s="479"/>
      <c r="E28" s="753"/>
      <c r="F28" s="753"/>
      <c r="G28" s="704">
        <v>11</v>
      </c>
      <c r="H28" s="705" t="s">
        <v>0</v>
      </c>
      <c r="I28" s="705" t="s">
        <v>49</v>
      </c>
      <c r="J28" s="706" t="s">
        <v>239</v>
      </c>
      <c r="K28" s="706" t="s">
        <v>71</v>
      </c>
      <c r="L28" s="707">
        <v>5</v>
      </c>
      <c r="M28" s="708">
        <f>M25+TIME(0,L25,0)</f>
        <v>0.56319444444444444</v>
      </c>
    </row>
    <row r="29" spans="1:13" ht="15.75" x14ac:dyDescent="0.2">
      <c r="A29" s="58"/>
      <c r="B29" s="60"/>
      <c r="C29" s="59"/>
      <c r="E29" s="956"/>
      <c r="F29" s="956"/>
      <c r="G29" s="543">
        <v>12</v>
      </c>
      <c r="H29" s="700" t="s">
        <v>5</v>
      </c>
      <c r="I29" s="712" t="s">
        <v>68</v>
      </c>
      <c r="J29" s="700" t="s">
        <v>404</v>
      </c>
      <c r="K29" s="792"/>
      <c r="L29" s="701">
        <v>114</v>
      </c>
      <c r="M29" s="715">
        <f>M28+TIME(0,L28,0)</f>
        <v>0.56666666666666665</v>
      </c>
    </row>
    <row r="30" spans="1:13" ht="15.75" x14ac:dyDescent="0.2">
      <c r="A30" s="58"/>
      <c r="B30" s="60"/>
      <c r="C30" s="59"/>
      <c r="E30" s="753"/>
      <c r="F30" s="753"/>
      <c r="G30" s="719">
        <v>13</v>
      </c>
      <c r="H30" s="706"/>
      <c r="I30" s="706" t="s">
        <v>625</v>
      </c>
      <c r="J30" s="706" t="s">
        <v>239</v>
      </c>
      <c r="K30" s="324" t="s">
        <v>71</v>
      </c>
      <c r="L30" s="707">
        <v>0</v>
      </c>
      <c r="M30" s="708">
        <f>M29+TIME(0,L29,0)</f>
        <v>0.64583333333333326</v>
      </c>
    </row>
    <row r="31" spans="1:13" ht="15.75" x14ac:dyDescent="0.2">
      <c r="A31" s="58"/>
      <c r="B31" s="60"/>
      <c r="C31" s="59"/>
      <c r="E31" s="956"/>
      <c r="F31" s="956"/>
      <c r="G31" s="698"/>
      <c r="H31" s="700"/>
      <c r="I31" s="339"/>
      <c r="J31" s="700"/>
      <c r="K31" s="700"/>
      <c r="L31" s="701"/>
      <c r="M31" s="702"/>
    </row>
    <row r="32" spans="1:13" ht="18" customHeight="1" x14ac:dyDescent="0.2">
      <c r="A32" s="58"/>
      <c r="B32" s="60"/>
      <c r="C32" s="59"/>
      <c r="E32" s="748"/>
      <c r="F32" s="748"/>
      <c r="G32" s="544"/>
      <c r="H32" s="748"/>
      <c r="I32" s="748"/>
      <c r="J32" s="748"/>
      <c r="K32" s="748"/>
      <c r="L32" s="748"/>
      <c r="M32" s="545"/>
    </row>
    <row r="33" spans="1:13" ht="15.75" x14ac:dyDescent="0.2">
      <c r="A33" s="620"/>
      <c r="B33" s="1243" t="s">
        <v>562</v>
      </c>
      <c r="C33" s="479"/>
      <c r="E33" s="962"/>
      <c r="F33" s="962"/>
      <c r="G33" s="539"/>
      <c r="H33" s="540"/>
      <c r="I33" s="963"/>
      <c r="J33" s="540"/>
      <c r="K33" s="540"/>
      <c r="L33" s="541"/>
      <c r="M33" s="542"/>
    </row>
    <row r="34" spans="1:13" ht="18" x14ac:dyDescent="0.2">
      <c r="A34" s="58"/>
      <c r="B34" s="669" t="s">
        <v>563</v>
      </c>
      <c r="C34" s="59"/>
      <c r="E34" s="1777" t="s">
        <v>626</v>
      </c>
      <c r="F34" s="1777"/>
      <c r="G34" s="1777"/>
      <c r="H34" s="1777"/>
      <c r="I34" s="1777"/>
      <c r="J34" s="1777"/>
      <c r="K34" s="1777"/>
      <c r="L34" s="1777"/>
      <c r="M34" s="1777"/>
    </row>
    <row r="35" spans="1:13" ht="18" x14ac:dyDescent="0.2">
      <c r="A35" s="58"/>
      <c r="B35" s="1239" t="s">
        <v>726</v>
      </c>
      <c r="C35" s="479"/>
      <c r="E35" s="753"/>
      <c r="F35" s="753"/>
      <c r="G35" s="727"/>
      <c r="H35" s="728"/>
      <c r="I35" s="721"/>
      <c r="J35" s="728"/>
      <c r="K35" s="728"/>
      <c r="L35" s="729"/>
      <c r="M35" s="730"/>
    </row>
    <row r="36" spans="1:13" ht="20.25" x14ac:dyDescent="0.2">
      <c r="A36" s="58"/>
      <c r="B36" s="1203" t="s">
        <v>556</v>
      </c>
      <c r="C36" s="479"/>
      <c r="E36" s="956"/>
      <c r="F36" s="956"/>
      <c r="G36" s="698">
        <v>13</v>
      </c>
      <c r="H36" s="699" t="s">
        <v>0</v>
      </c>
      <c r="I36" s="700" t="s">
        <v>47</v>
      </c>
      <c r="J36" s="700" t="s">
        <v>239</v>
      </c>
      <c r="K36" s="700" t="s">
        <v>71</v>
      </c>
      <c r="L36" s="701">
        <v>1</v>
      </c>
      <c r="M36" s="702">
        <v>0.33333333333333331</v>
      </c>
    </row>
    <row r="37" spans="1:13" ht="15.75" x14ac:dyDescent="0.2">
      <c r="A37" s="58"/>
      <c r="B37" s="60"/>
      <c r="C37" s="59"/>
      <c r="E37" s="753"/>
      <c r="F37" s="753"/>
      <c r="G37" s="704">
        <v>14</v>
      </c>
      <c r="H37" s="705" t="s">
        <v>0</v>
      </c>
      <c r="I37" s="705" t="s">
        <v>49</v>
      </c>
      <c r="J37" s="706" t="s">
        <v>239</v>
      </c>
      <c r="K37" s="706" t="s">
        <v>71</v>
      </c>
      <c r="L37" s="707">
        <v>5</v>
      </c>
      <c r="M37" s="708">
        <f>M36+TIME(0,L36,0)</f>
        <v>0.33402777777777776</v>
      </c>
    </row>
    <row r="38" spans="1:13" ht="16.5" thickBot="1" x14ac:dyDescent="0.25">
      <c r="A38" s="58"/>
      <c r="B38" s="60"/>
      <c r="C38" s="59"/>
      <c r="E38" s="956"/>
      <c r="F38" s="956"/>
      <c r="G38" s="543">
        <v>15</v>
      </c>
      <c r="H38" s="700" t="s">
        <v>5</v>
      </c>
      <c r="I38" s="700" t="s">
        <v>68</v>
      </c>
      <c r="J38" s="700" t="s">
        <v>239</v>
      </c>
      <c r="K38" s="700"/>
      <c r="L38" s="701">
        <v>114</v>
      </c>
      <c r="M38" s="702">
        <f>M37+TIME(0,L37,0)</f>
        <v>0.33749999999999997</v>
      </c>
    </row>
    <row r="39" spans="1:13" ht="15.75" x14ac:dyDescent="0.2">
      <c r="A39" s="58"/>
      <c r="B39" s="1235" t="s">
        <v>391</v>
      </c>
      <c r="C39" s="484"/>
      <c r="E39" s="753"/>
      <c r="F39" s="753"/>
      <c r="G39" s="719">
        <v>16</v>
      </c>
      <c r="H39" s="706"/>
      <c r="I39" s="706" t="s">
        <v>627</v>
      </c>
      <c r="J39" s="706" t="s">
        <v>239</v>
      </c>
      <c r="K39" s="706" t="s">
        <v>71</v>
      </c>
      <c r="L39" s="707">
        <v>0</v>
      </c>
      <c r="M39" s="708">
        <f>M38+TIME(0,L38,0)</f>
        <v>0.41666666666666663</v>
      </c>
    </row>
    <row r="40" spans="1:13" ht="18" customHeight="1" x14ac:dyDescent="0.2">
      <c r="A40" s="58"/>
      <c r="B40" s="1236" t="s">
        <v>340</v>
      </c>
      <c r="C40" s="484"/>
      <c r="E40" s="956"/>
      <c r="F40" s="956"/>
      <c r="G40" s="543"/>
      <c r="H40" s="700"/>
      <c r="I40" s="700"/>
      <c r="J40" s="700"/>
      <c r="K40" s="792"/>
      <c r="L40" s="701"/>
      <c r="M40" s="702"/>
    </row>
    <row r="41" spans="1:13" ht="15.75" x14ac:dyDescent="0.2">
      <c r="A41" s="58"/>
      <c r="B41" s="1227" t="s">
        <v>318</v>
      </c>
      <c r="C41" s="484"/>
      <c r="E41" s="753"/>
      <c r="F41" s="753"/>
      <c r="G41" s="719"/>
      <c r="H41" s="706"/>
      <c r="I41" s="706"/>
      <c r="J41" s="706"/>
      <c r="K41" s="324"/>
      <c r="L41" s="707"/>
      <c r="M41" s="708"/>
    </row>
    <row r="42" spans="1:13" ht="15.75" x14ac:dyDescent="0.2">
      <c r="A42" s="58"/>
      <c r="B42" s="1228" t="s">
        <v>168</v>
      </c>
      <c r="C42" s="484"/>
      <c r="E42" s="962"/>
      <c r="F42" s="962"/>
      <c r="G42" s="539"/>
      <c r="H42" s="540"/>
      <c r="I42" s="963"/>
      <c r="J42" s="540"/>
      <c r="K42" s="540"/>
      <c r="L42" s="541"/>
      <c r="M42" s="542"/>
    </row>
    <row r="43" spans="1:13" ht="18" x14ac:dyDescent="0.2">
      <c r="A43" s="58"/>
      <c r="B43" s="1229" t="s">
        <v>169</v>
      </c>
      <c r="C43" s="484"/>
      <c r="E43" s="1777" t="s">
        <v>628</v>
      </c>
      <c r="F43" s="1777"/>
      <c r="G43" s="1777"/>
      <c r="H43" s="1777"/>
      <c r="I43" s="1777"/>
      <c r="J43" s="1777"/>
      <c r="K43" s="1777"/>
      <c r="L43" s="1777"/>
      <c r="M43" s="1777"/>
    </row>
    <row r="44" spans="1:13" ht="15.75" x14ac:dyDescent="0.2">
      <c r="A44" s="58"/>
      <c r="B44" s="1230" t="s">
        <v>166</v>
      </c>
      <c r="C44" s="484"/>
      <c r="E44" s="753"/>
      <c r="F44" s="753"/>
      <c r="G44" s="727"/>
      <c r="H44" s="728"/>
      <c r="I44" s="721"/>
      <c r="J44" s="728"/>
      <c r="K44" s="728"/>
      <c r="L44" s="729"/>
      <c r="M44" s="730"/>
    </row>
    <row r="45" spans="1:13" ht="15.75" x14ac:dyDescent="0.2">
      <c r="A45" s="58"/>
      <c r="B45" s="1231" t="s">
        <v>336</v>
      </c>
      <c r="C45" s="484"/>
      <c r="E45" s="956"/>
      <c r="F45" s="956"/>
      <c r="G45" s="698">
        <v>17</v>
      </c>
      <c r="H45" s="699" t="s">
        <v>0</v>
      </c>
      <c r="I45" s="700" t="s">
        <v>47</v>
      </c>
      <c r="J45" s="700" t="s">
        <v>239</v>
      </c>
      <c r="K45" s="700" t="s">
        <v>71</v>
      </c>
      <c r="L45" s="701">
        <v>1</v>
      </c>
      <c r="M45" s="702">
        <v>0.4375</v>
      </c>
    </row>
    <row r="46" spans="1:13" ht="15.75" x14ac:dyDescent="0.2">
      <c r="A46" s="58"/>
      <c r="B46" s="1231" t="s">
        <v>337</v>
      </c>
      <c r="C46" s="484"/>
      <c r="E46" s="753"/>
      <c r="F46" s="753"/>
      <c r="G46" s="704">
        <v>18</v>
      </c>
      <c r="H46" s="705" t="s">
        <v>0</v>
      </c>
      <c r="I46" s="705" t="s">
        <v>49</v>
      </c>
      <c r="J46" s="706" t="s">
        <v>239</v>
      </c>
      <c r="K46" s="706" t="s">
        <v>71</v>
      </c>
      <c r="L46" s="707">
        <v>5</v>
      </c>
      <c r="M46" s="708">
        <f>M45+TIME(0,L45,0)</f>
        <v>0.43819444444444444</v>
      </c>
    </row>
    <row r="47" spans="1:13" ht="15.75" x14ac:dyDescent="0.2">
      <c r="A47" s="58"/>
      <c r="B47" s="1231" t="s">
        <v>198</v>
      </c>
      <c r="C47" s="484"/>
      <c r="E47" s="956"/>
      <c r="F47" s="956"/>
      <c r="G47" s="543">
        <v>19</v>
      </c>
      <c r="H47" s="700" t="s">
        <v>5</v>
      </c>
      <c r="I47" s="700" t="s">
        <v>68</v>
      </c>
      <c r="J47" s="700" t="s">
        <v>239</v>
      </c>
      <c r="K47" s="700"/>
      <c r="L47" s="701">
        <v>114</v>
      </c>
      <c r="M47" s="702">
        <f>M46+TIME(0,L46,0)</f>
        <v>0.44166666666666665</v>
      </c>
    </row>
    <row r="48" spans="1:13" ht="15.75" x14ac:dyDescent="0.2">
      <c r="A48" s="58"/>
      <c r="B48" s="1231" t="s">
        <v>342</v>
      </c>
      <c r="C48" s="484"/>
      <c r="E48" s="753"/>
      <c r="F48" s="753"/>
      <c r="G48" s="719">
        <v>20</v>
      </c>
      <c r="H48" s="706"/>
      <c r="I48" s="706" t="s">
        <v>629</v>
      </c>
      <c r="J48" s="706" t="s">
        <v>239</v>
      </c>
      <c r="K48" s="706" t="s">
        <v>71</v>
      </c>
      <c r="L48" s="707">
        <v>0</v>
      </c>
      <c r="M48" s="708">
        <f>M47+TIME(0,L47,0)</f>
        <v>0.52083333333333326</v>
      </c>
    </row>
    <row r="49" spans="1:13" ht="15.75" x14ac:dyDescent="0.2">
      <c r="A49" s="58"/>
      <c r="B49" s="1231" t="s">
        <v>338</v>
      </c>
      <c r="C49" s="484"/>
      <c r="E49" s="956"/>
      <c r="F49" s="956"/>
      <c r="G49" s="543"/>
      <c r="H49" s="700"/>
      <c r="I49" s="700"/>
      <c r="J49" s="700"/>
      <c r="K49" s="792"/>
      <c r="L49" s="701"/>
      <c r="M49" s="702"/>
    </row>
    <row r="50" spans="1:13" ht="18.75" customHeight="1" x14ac:dyDescent="0.2">
      <c r="A50" s="58"/>
      <c r="B50" s="1231" t="s">
        <v>197</v>
      </c>
      <c r="C50" s="484"/>
      <c r="E50" s="753"/>
      <c r="F50" s="753"/>
      <c r="G50" s="719"/>
      <c r="H50" s="706"/>
      <c r="I50" s="706"/>
      <c r="J50" s="706"/>
      <c r="K50" s="324"/>
      <c r="L50" s="707"/>
      <c r="M50" s="708"/>
    </row>
    <row r="51" spans="1:13" ht="15.75" x14ac:dyDescent="0.2">
      <c r="A51" s="58"/>
      <c r="B51" s="1231" t="s">
        <v>339</v>
      </c>
      <c r="C51" s="484"/>
      <c r="E51" s="962"/>
      <c r="F51" s="962"/>
      <c r="G51" s="539"/>
      <c r="H51" s="540"/>
      <c r="I51" s="963"/>
      <c r="J51" s="540"/>
      <c r="K51" s="540"/>
      <c r="L51" s="541"/>
      <c r="M51" s="542"/>
    </row>
    <row r="52" spans="1:13" ht="18" x14ac:dyDescent="0.2">
      <c r="A52" s="58"/>
      <c r="B52" s="1244" t="s">
        <v>170</v>
      </c>
      <c r="C52" s="484"/>
      <c r="E52" s="1777" t="s">
        <v>630</v>
      </c>
      <c r="F52" s="1777"/>
      <c r="G52" s="1777"/>
      <c r="H52" s="1777"/>
      <c r="I52" s="1777"/>
      <c r="J52" s="1777"/>
      <c r="K52" s="1777"/>
      <c r="L52" s="1777"/>
      <c r="M52" s="1777"/>
    </row>
    <row r="53" spans="1:13" ht="15.75" x14ac:dyDescent="0.2">
      <c r="A53" s="58"/>
      <c r="B53" s="60"/>
      <c r="C53" s="59"/>
      <c r="E53" s="753"/>
      <c r="F53" s="753"/>
      <c r="G53" s="727"/>
      <c r="H53" s="728"/>
      <c r="I53" s="721"/>
      <c r="J53" s="728"/>
      <c r="K53" s="728"/>
      <c r="L53" s="729"/>
      <c r="M53" s="730"/>
    </row>
    <row r="54" spans="1:13" ht="16.5" thickBot="1" x14ac:dyDescent="0.25">
      <c r="A54" s="621"/>
      <c r="B54" s="622" t="s">
        <v>559</v>
      </c>
      <c r="C54" s="623"/>
      <c r="E54" s="956"/>
      <c r="F54" s="956"/>
      <c r="G54" s="698">
        <v>21</v>
      </c>
      <c r="H54" s="699" t="s">
        <v>0</v>
      </c>
      <c r="I54" s="700" t="s">
        <v>47</v>
      </c>
      <c r="J54" s="700" t="s">
        <v>239</v>
      </c>
      <c r="K54" s="700" t="s">
        <v>71</v>
      </c>
      <c r="L54" s="701">
        <v>1</v>
      </c>
      <c r="M54" s="702">
        <v>0.33333333333333331</v>
      </c>
    </row>
    <row r="55" spans="1:13" ht="15.75" x14ac:dyDescent="0.2">
      <c r="E55" s="753"/>
      <c r="F55" s="753"/>
      <c r="G55" s="704">
        <v>22</v>
      </c>
      <c r="H55" s="705" t="s">
        <v>0</v>
      </c>
      <c r="I55" s="705" t="s">
        <v>49</v>
      </c>
      <c r="J55" s="706" t="s">
        <v>239</v>
      </c>
      <c r="K55" s="706" t="s">
        <v>71</v>
      </c>
      <c r="L55" s="707">
        <v>5</v>
      </c>
      <c r="M55" s="708">
        <f>M54+TIME(0,L54,0)</f>
        <v>0.33402777777777776</v>
      </c>
    </row>
    <row r="56" spans="1:13" ht="15.75" x14ac:dyDescent="0.2">
      <c r="E56" s="956"/>
      <c r="F56" s="956"/>
      <c r="G56" s="543">
        <v>23</v>
      </c>
      <c r="H56" s="700" t="s">
        <v>5</v>
      </c>
      <c r="I56" s="700" t="s">
        <v>68</v>
      </c>
      <c r="J56" s="700" t="s">
        <v>239</v>
      </c>
      <c r="K56" s="700"/>
      <c r="L56" s="701">
        <v>114</v>
      </c>
      <c r="M56" s="702">
        <f>M55+TIME(0,L55,0)</f>
        <v>0.33749999999999997</v>
      </c>
    </row>
    <row r="57" spans="1:13" ht="15.75" x14ac:dyDescent="0.2">
      <c r="E57" s="753"/>
      <c r="F57" s="753"/>
      <c r="G57" s="719">
        <v>24</v>
      </c>
      <c r="H57" s="706"/>
      <c r="I57" s="706" t="s">
        <v>631</v>
      </c>
      <c r="J57" s="706" t="s">
        <v>239</v>
      </c>
      <c r="K57" s="706" t="s">
        <v>71</v>
      </c>
      <c r="L57" s="707">
        <v>0</v>
      </c>
      <c r="M57" s="708">
        <f>M56+TIME(0,L56,0)</f>
        <v>0.41666666666666663</v>
      </c>
    </row>
    <row r="58" spans="1:13" ht="15.75" x14ac:dyDescent="0.2">
      <c r="E58" s="956"/>
      <c r="F58" s="956"/>
      <c r="G58" s="543"/>
      <c r="H58" s="700"/>
      <c r="I58" s="700"/>
      <c r="J58" s="700" t="s">
        <v>239</v>
      </c>
      <c r="K58" s="792"/>
      <c r="L58" s="701">
        <v>0</v>
      </c>
      <c r="M58" s="715">
        <f>M57+TIME(0,L57,0)</f>
        <v>0.41666666666666663</v>
      </c>
    </row>
    <row r="59" spans="1:13" ht="15.75" x14ac:dyDescent="0.2">
      <c r="E59" s="753"/>
      <c r="F59" s="753"/>
      <c r="G59" s="719"/>
      <c r="H59" s="706"/>
      <c r="I59" s="706"/>
      <c r="J59" s="706"/>
      <c r="K59" s="324"/>
      <c r="L59" s="707">
        <v>0</v>
      </c>
      <c r="M59" s="708">
        <f>M58+TIME(0,L58,0)</f>
        <v>0.41666666666666663</v>
      </c>
    </row>
    <row r="60" spans="1:13" ht="15.75" x14ac:dyDescent="0.2">
      <c r="E60" s="962"/>
      <c r="F60" s="962"/>
      <c r="G60" s="539"/>
      <c r="H60" s="540"/>
      <c r="I60" s="963"/>
      <c r="J60" s="540"/>
      <c r="K60" s="540"/>
      <c r="L60" s="541"/>
      <c r="M60" s="542"/>
    </row>
    <row r="61" spans="1:13" ht="18" x14ac:dyDescent="0.2">
      <c r="E61" s="1777" t="s">
        <v>632</v>
      </c>
      <c r="F61" s="1777"/>
      <c r="G61" s="1777"/>
      <c r="H61" s="1777"/>
      <c r="I61" s="1777"/>
      <c r="J61" s="1777"/>
      <c r="K61" s="1777"/>
      <c r="L61" s="1777"/>
      <c r="M61" s="1777"/>
    </row>
    <row r="62" spans="1:13" ht="15.75" x14ac:dyDescent="0.2">
      <c r="E62" s="753"/>
      <c r="F62" s="753"/>
      <c r="G62" s="727"/>
      <c r="H62" s="728"/>
      <c r="I62" s="721"/>
      <c r="J62" s="728"/>
      <c r="K62" s="728"/>
      <c r="L62" s="729"/>
      <c r="M62" s="730"/>
    </row>
    <row r="63" spans="1:13" ht="15.75" x14ac:dyDescent="0.2">
      <c r="E63" s="956"/>
      <c r="F63" s="956"/>
      <c r="G63" s="698">
        <v>21</v>
      </c>
      <c r="H63" s="699" t="s">
        <v>0</v>
      </c>
      <c r="I63" s="700" t="s">
        <v>47</v>
      </c>
      <c r="J63" s="700" t="s">
        <v>239</v>
      </c>
      <c r="K63" s="700" t="s">
        <v>71</v>
      </c>
      <c r="L63" s="701">
        <v>1</v>
      </c>
      <c r="M63" s="702">
        <v>0.66666666666666663</v>
      </c>
    </row>
    <row r="64" spans="1:13" ht="15.75" x14ac:dyDescent="0.2">
      <c r="E64" s="753"/>
      <c r="F64" s="753"/>
      <c r="G64" s="704">
        <v>22</v>
      </c>
      <c r="H64" s="705" t="s">
        <v>0</v>
      </c>
      <c r="I64" s="705" t="s">
        <v>49</v>
      </c>
      <c r="J64" s="706" t="s">
        <v>239</v>
      </c>
      <c r="K64" s="706" t="s">
        <v>71</v>
      </c>
      <c r="L64" s="707">
        <v>5</v>
      </c>
      <c r="M64" s="708">
        <f>M63+TIME(0,L63,0)</f>
        <v>0.66736111111111107</v>
      </c>
    </row>
    <row r="65" spans="5:13" ht="15.75" x14ac:dyDescent="0.2">
      <c r="E65" s="956"/>
      <c r="F65" s="956"/>
      <c r="G65" s="543">
        <v>23</v>
      </c>
      <c r="H65" s="700" t="s">
        <v>5</v>
      </c>
      <c r="I65" s="700" t="s">
        <v>68</v>
      </c>
      <c r="J65" s="700" t="s">
        <v>239</v>
      </c>
      <c r="K65" s="700"/>
      <c r="L65" s="701">
        <v>114</v>
      </c>
      <c r="M65" s="702">
        <f>M64+TIME(0,L64,0)</f>
        <v>0.67083333333333328</v>
      </c>
    </row>
    <row r="66" spans="5:13" ht="15.75" x14ac:dyDescent="0.2">
      <c r="E66" s="753"/>
      <c r="F66" s="753"/>
      <c r="G66" s="719">
        <v>24</v>
      </c>
      <c r="H66" s="706"/>
      <c r="I66" s="706" t="s">
        <v>633</v>
      </c>
      <c r="J66" s="706" t="s">
        <v>239</v>
      </c>
      <c r="K66" s="706" t="s">
        <v>71</v>
      </c>
      <c r="L66" s="707">
        <v>0</v>
      </c>
      <c r="M66" s="708">
        <f>M65+TIME(0,L65,0)</f>
        <v>0.75</v>
      </c>
    </row>
    <row r="67" spans="5:13" ht="15.75" x14ac:dyDescent="0.2">
      <c r="E67" s="956"/>
      <c r="F67" s="956"/>
      <c r="G67" s="543"/>
      <c r="H67" s="700"/>
      <c r="I67" s="700"/>
      <c r="J67" s="700" t="s">
        <v>239</v>
      </c>
      <c r="K67" s="792"/>
      <c r="L67" s="701">
        <v>0</v>
      </c>
      <c r="M67" s="715">
        <f>M66+TIME(0,L66,0)</f>
        <v>0.75</v>
      </c>
    </row>
    <row r="68" spans="5:13" ht="15.75" x14ac:dyDescent="0.2">
      <c r="E68" s="753"/>
      <c r="F68" s="753"/>
      <c r="G68" s="719"/>
      <c r="H68" s="706"/>
      <c r="I68" s="706"/>
      <c r="J68" s="706"/>
      <c r="K68" s="324"/>
      <c r="L68" s="707">
        <v>0</v>
      </c>
      <c r="M68" s="708">
        <f>M67+TIME(0,L67,0)</f>
        <v>0.75</v>
      </c>
    </row>
    <row r="69" spans="5:13" ht="15.75" x14ac:dyDescent="0.2">
      <c r="E69" s="962"/>
      <c r="F69" s="962"/>
      <c r="G69" s="539"/>
      <c r="H69" s="540"/>
      <c r="I69" s="963"/>
      <c r="J69" s="540"/>
      <c r="K69" s="540"/>
      <c r="L69" s="541"/>
      <c r="M69" s="542"/>
    </row>
    <row r="70" spans="5:13" ht="18" x14ac:dyDescent="0.2">
      <c r="E70" s="1777" t="s">
        <v>634</v>
      </c>
      <c r="F70" s="1777"/>
      <c r="G70" s="1777"/>
      <c r="H70" s="1777"/>
      <c r="I70" s="1777"/>
      <c r="J70" s="1777"/>
      <c r="K70" s="1777"/>
      <c r="L70" s="1777"/>
      <c r="M70" s="1777"/>
    </row>
    <row r="71" spans="5:13" ht="15.75" x14ac:dyDescent="0.2">
      <c r="E71" s="753"/>
      <c r="F71" s="753"/>
      <c r="G71" s="727"/>
      <c r="H71" s="728"/>
      <c r="I71" s="721"/>
      <c r="J71" s="728"/>
      <c r="K71" s="728"/>
      <c r="L71" s="729"/>
      <c r="M71" s="730"/>
    </row>
    <row r="72" spans="5:13" ht="15.75" x14ac:dyDescent="0.2">
      <c r="E72" s="956"/>
      <c r="F72" s="956"/>
      <c r="G72" s="698">
        <v>21</v>
      </c>
      <c r="H72" s="699" t="s">
        <v>0</v>
      </c>
      <c r="I72" s="700" t="s">
        <v>47</v>
      </c>
      <c r="J72" s="700" t="s">
        <v>239</v>
      </c>
      <c r="K72" s="700" t="s">
        <v>71</v>
      </c>
      <c r="L72" s="701">
        <v>1</v>
      </c>
      <c r="M72" s="702">
        <v>0.5625</v>
      </c>
    </row>
    <row r="73" spans="5:13" ht="15.75" x14ac:dyDescent="0.2">
      <c r="E73" s="753"/>
      <c r="F73" s="753"/>
      <c r="G73" s="704">
        <v>22</v>
      </c>
      <c r="H73" s="705" t="s">
        <v>0</v>
      </c>
      <c r="I73" s="705" t="s">
        <v>49</v>
      </c>
      <c r="J73" s="706" t="s">
        <v>239</v>
      </c>
      <c r="K73" s="706" t="s">
        <v>71</v>
      </c>
      <c r="L73" s="707">
        <v>5</v>
      </c>
      <c r="M73" s="708">
        <f>M72+TIME(0,L72,0)</f>
        <v>0.56319444444444444</v>
      </c>
    </row>
    <row r="74" spans="5:13" ht="15.75" x14ac:dyDescent="0.2">
      <c r="E74" s="956"/>
      <c r="F74" s="956"/>
      <c r="G74" s="543">
        <v>23</v>
      </c>
      <c r="H74" s="700" t="s">
        <v>5</v>
      </c>
      <c r="I74" s="700" t="s">
        <v>68</v>
      </c>
      <c r="J74" s="700" t="s">
        <v>239</v>
      </c>
      <c r="K74" s="700"/>
      <c r="L74" s="701">
        <v>114</v>
      </c>
      <c r="M74" s="702">
        <f>M73+TIME(0,L73,0)</f>
        <v>0.56666666666666665</v>
      </c>
    </row>
    <row r="75" spans="5:13" ht="15.75" x14ac:dyDescent="0.2">
      <c r="E75" s="753"/>
      <c r="F75" s="753"/>
      <c r="G75" s="719">
        <v>24</v>
      </c>
      <c r="H75" s="706"/>
      <c r="I75" s="706" t="s">
        <v>533</v>
      </c>
      <c r="J75" s="706" t="s">
        <v>239</v>
      </c>
      <c r="K75" s="706" t="s">
        <v>71</v>
      </c>
      <c r="L75" s="707">
        <v>0</v>
      </c>
      <c r="M75" s="708">
        <f>M74+TIME(0,L74,0)</f>
        <v>0.64583333333333326</v>
      </c>
    </row>
    <row r="76" spans="5:13" ht="15.75" x14ac:dyDescent="0.2">
      <c r="E76" s="956"/>
      <c r="F76" s="956"/>
      <c r="G76" s="543"/>
      <c r="H76" s="700"/>
      <c r="I76" s="700"/>
      <c r="J76" s="700" t="s">
        <v>239</v>
      </c>
      <c r="K76" s="792"/>
      <c r="L76" s="701">
        <v>0</v>
      </c>
      <c r="M76" s="715">
        <f>M75+TIME(0,L75,0)</f>
        <v>0.64583333333333326</v>
      </c>
    </row>
    <row r="77" spans="5:13" ht="15.75" x14ac:dyDescent="0.2">
      <c r="E77" s="753"/>
      <c r="F77" s="753"/>
      <c r="G77" s="719"/>
      <c r="H77" s="706"/>
      <c r="I77" s="706"/>
      <c r="J77" s="706"/>
      <c r="K77" s="324"/>
      <c r="L77" s="707">
        <v>0</v>
      </c>
      <c r="M77" s="708">
        <f>M76+TIME(0,L76,0)</f>
        <v>0.64583333333333326</v>
      </c>
    </row>
    <row r="78" spans="5:13" ht="15.75" x14ac:dyDescent="0.2">
      <c r="E78" s="962"/>
      <c r="F78" s="962"/>
      <c r="G78" s="539"/>
      <c r="H78" s="540"/>
      <c r="I78" s="963"/>
      <c r="J78" s="540"/>
      <c r="K78" s="540"/>
      <c r="L78" s="541"/>
      <c r="M78" s="542"/>
    </row>
    <row r="79" spans="5:13" ht="18" x14ac:dyDescent="0.2">
      <c r="E79" s="1777" t="s">
        <v>635</v>
      </c>
      <c r="F79" s="1777"/>
      <c r="G79" s="1777"/>
      <c r="H79" s="1777"/>
      <c r="I79" s="1777"/>
      <c r="J79" s="1777"/>
      <c r="K79" s="1777"/>
      <c r="L79" s="1777"/>
      <c r="M79" s="1777"/>
    </row>
    <row r="80" spans="5:13" ht="15.75" x14ac:dyDescent="0.2">
      <c r="E80" s="753"/>
      <c r="F80" s="753"/>
      <c r="G80" s="727"/>
      <c r="H80" s="728"/>
      <c r="I80" s="721"/>
      <c r="J80" s="728"/>
      <c r="K80" s="728"/>
      <c r="L80" s="729"/>
      <c r="M80" s="730"/>
    </row>
    <row r="81" spans="5:13" ht="15.75" x14ac:dyDescent="0.2">
      <c r="E81" s="956"/>
      <c r="F81" s="956"/>
      <c r="G81" s="698">
        <v>25</v>
      </c>
      <c r="H81" s="699" t="s">
        <v>0</v>
      </c>
      <c r="I81" s="700" t="s">
        <v>47</v>
      </c>
      <c r="J81" s="700" t="s">
        <v>239</v>
      </c>
      <c r="K81" s="700" t="s">
        <v>71</v>
      </c>
      <c r="L81" s="701">
        <v>1</v>
      </c>
      <c r="M81" s="702">
        <v>0.66666666666666663</v>
      </c>
    </row>
    <row r="82" spans="5:13" ht="15.75" x14ac:dyDescent="0.2">
      <c r="E82" s="753"/>
      <c r="F82" s="753"/>
      <c r="G82" s="704">
        <v>26</v>
      </c>
      <c r="H82" s="705" t="s">
        <v>5</v>
      </c>
      <c r="I82" s="705" t="s">
        <v>68</v>
      </c>
      <c r="J82" s="706" t="s">
        <v>239</v>
      </c>
      <c r="K82" s="706"/>
      <c r="L82" s="707">
        <v>29</v>
      </c>
      <c r="M82" s="708">
        <f>M81+TIME(0,L81,0)</f>
        <v>0.66736111111111107</v>
      </c>
    </row>
    <row r="83" spans="5:13" ht="15.75" x14ac:dyDescent="0.2">
      <c r="E83" s="956"/>
      <c r="F83" s="956"/>
      <c r="G83" s="543">
        <v>27</v>
      </c>
      <c r="H83" s="700" t="s">
        <v>76</v>
      </c>
      <c r="I83" s="700" t="s">
        <v>636</v>
      </c>
      <c r="J83" s="700" t="s">
        <v>239</v>
      </c>
      <c r="K83" s="700" t="s">
        <v>71</v>
      </c>
      <c r="L83" s="701">
        <v>30</v>
      </c>
      <c r="M83" s="702">
        <f>M82+TIME(0,L82,0)</f>
        <v>0.6875</v>
      </c>
    </row>
    <row r="84" spans="5:13" ht="15.75" x14ac:dyDescent="0.2">
      <c r="E84" s="753"/>
      <c r="F84" s="753"/>
      <c r="G84" s="719">
        <v>28</v>
      </c>
      <c r="H84" s="706" t="s">
        <v>76</v>
      </c>
      <c r="I84" s="706" t="s">
        <v>23</v>
      </c>
      <c r="J84" s="706" t="s">
        <v>239</v>
      </c>
      <c r="K84" s="706" t="s">
        <v>71</v>
      </c>
      <c r="L84" s="707">
        <v>30</v>
      </c>
      <c r="M84" s="708">
        <f>M83+TIME(0,L83,0)</f>
        <v>0.70833333333333337</v>
      </c>
    </row>
    <row r="85" spans="5:13" ht="15.75" x14ac:dyDescent="0.2">
      <c r="E85" s="956"/>
      <c r="F85" s="956"/>
      <c r="G85" s="543">
        <v>29</v>
      </c>
      <c r="H85" s="700" t="s">
        <v>76</v>
      </c>
      <c r="I85" s="700" t="s">
        <v>25</v>
      </c>
      <c r="J85" s="700" t="s">
        <v>239</v>
      </c>
      <c r="K85" s="792" t="s">
        <v>71</v>
      </c>
      <c r="L85" s="701">
        <v>30</v>
      </c>
      <c r="M85" s="715">
        <f>M84+TIME(0,L84,0)</f>
        <v>0.72916666666666674</v>
      </c>
    </row>
    <row r="86" spans="5:13" ht="15.75" x14ac:dyDescent="0.2">
      <c r="E86" s="753"/>
      <c r="F86" s="753"/>
      <c r="G86" s="719">
        <v>30</v>
      </c>
      <c r="H86" s="706" t="s">
        <v>6</v>
      </c>
      <c r="I86" s="706" t="s">
        <v>50</v>
      </c>
      <c r="J86" s="706"/>
      <c r="K86" s="324"/>
      <c r="L86" s="707">
        <v>0</v>
      </c>
      <c r="M86" s="708">
        <f>M85+TIME(0,L85,0)</f>
        <v>0.75000000000000011</v>
      </c>
    </row>
    <row r="87" spans="5:13" x14ac:dyDescent="0.2">
      <c r="E87" s="658"/>
      <c r="F87" s="658"/>
      <c r="G87" s="658"/>
      <c r="H87" s="658"/>
      <c r="I87" s="658"/>
      <c r="J87" s="658"/>
      <c r="K87" s="658"/>
      <c r="L87" s="658"/>
      <c r="M87" s="658"/>
    </row>
    <row r="88" spans="5:13" x14ac:dyDescent="0.2">
      <c r="E88" s="658"/>
      <c r="F88" s="658"/>
      <c r="G88" s="658"/>
      <c r="H88" s="658"/>
      <c r="I88" s="658"/>
      <c r="J88" s="658"/>
      <c r="K88" s="658"/>
      <c r="L88" s="658"/>
      <c r="M88" s="658"/>
    </row>
    <row r="89" spans="5:13" x14ac:dyDescent="0.2">
      <c r="E89" s="658"/>
      <c r="F89" s="658"/>
      <c r="G89" s="658"/>
      <c r="H89" s="658"/>
      <c r="I89" s="658"/>
      <c r="J89" s="658"/>
      <c r="K89" s="658"/>
      <c r="L89" s="658"/>
      <c r="M89" s="658"/>
    </row>
    <row r="90" spans="5:13" x14ac:dyDescent="0.2">
      <c r="E90" s="658"/>
      <c r="F90" s="658"/>
      <c r="G90" s="658"/>
      <c r="H90" s="658"/>
      <c r="I90" s="658"/>
      <c r="J90" s="658"/>
      <c r="K90" s="658"/>
      <c r="L90" s="658"/>
      <c r="M90" s="658"/>
    </row>
    <row r="91" spans="5:13" x14ac:dyDescent="0.2">
      <c r="E91" s="658"/>
      <c r="F91" s="658"/>
      <c r="G91" s="658"/>
      <c r="H91" s="658"/>
      <c r="I91" s="658"/>
      <c r="J91" s="658"/>
      <c r="K91" s="658"/>
      <c r="L91" s="658"/>
      <c r="M91" s="658"/>
    </row>
    <row r="92" spans="5:13" x14ac:dyDescent="0.2">
      <c r="E92" s="658"/>
      <c r="F92" s="658"/>
      <c r="G92" s="658"/>
      <c r="H92" s="658"/>
      <c r="I92" s="658"/>
      <c r="J92" s="658"/>
      <c r="K92" s="658"/>
      <c r="L92" s="658"/>
      <c r="M92" s="658"/>
    </row>
    <row r="93" spans="5:13" x14ac:dyDescent="0.2">
      <c r="E93" s="658"/>
      <c r="F93" s="658"/>
      <c r="G93" s="658"/>
      <c r="H93" s="658"/>
      <c r="I93" s="658"/>
      <c r="J93" s="658"/>
      <c r="K93" s="658"/>
      <c r="L93" s="658"/>
      <c r="M93" s="658"/>
    </row>
    <row r="94" spans="5:13" x14ac:dyDescent="0.2">
      <c r="E94" s="658"/>
      <c r="F94" s="658"/>
      <c r="G94" s="658"/>
      <c r="H94" s="658"/>
      <c r="I94" s="658"/>
      <c r="J94" s="658"/>
      <c r="K94" s="658"/>
      <c r="L94" s="658"/>
      <c r="M94" s="658"/>
    </row>
    <row r="95" spans="5:13" x14ac:dyDescent="0.2">
      <c r="E95" s="658"/>
      <c r="F95" s="658"/>
      <c r="G95" s="658"/>
      <c r="H95" s="658"/>
      <c r="I95" s="658"/>
      <c r="J95" s="658"/>
      <c r="K95" s="658"/>
      <c r="L95" s="658"/>
      <c r="M95" s="658"/>
    </row>
    <row r="96" spans="5:13" x14ac:dyDescent="0.2">
      <c r="E96" s="658"/>
      <c r="F96" s="658"/>
      <c r="G96" s="658"/>
      <c r="H96" s="658"/>
      <c r="I96" s="353" t="s">
        <v>415</v>
      </c>
      <c r="J96" s="658"/>
      <c r="K96" s="658"/>
      <c r="L96" s="658"/>
      <c r="M96" s="658"/>
    </row>
    <row r="97" spans="5:13" x14ac:dyDescent="0.2">
      <c r="E97" s="658"/>
      <c r="F97" s="658"/>
      <c r="G97" s="658"/>
      <c r="H97" s="658"/>
      <c r="I97" s="927" t="s">
        <v>416</v>
      </c>
      <c r="J97" s="658"/>
      <c r="K97" s="658"/>
      <c r="L97" s="658"/>
      <c r="M97" s="658"/>
    </row>
    <row r="98" spans="5:13" x14ac:dyDescent="0.2">
      <c r="E98" s="658"/>
      <c r="F98" s="658"/>
      <c r="G98" s="658"/>
      <c r="H98" s="658"/>
      <c r="I98" s="381"/>
      <c r="J98" s="658"/>
      <c r="K98" s="658"/>
      <c r="L98" s="658"/>
      <c r="M98" s="658"/>
    </row>
    <row r="99" spans="5:13" x14ac:dyDescent="0.2">
      <c r="E99" s="658"/>
      <c r="F99" s="658"/>
      <c r="G99" s="658"/>
      <c r="H99" s="658"/>
      <c r="I99" s="318" t="s">
        <v>417</v>
      </c>
      <c r="J99" s="658"/>
      <c r="K99" s="658"/>
      <c r="L99" s="658"/>
      <c r="M99" s="658"/>
    </row>
    <row r="100" spans="5:13" x14ac:dyDescent="0.2">
      <c r="E100" s="658"/>
      <c r="F100" s="658"/>
      <c r="G100" s="658"/>
      <c r="H100" s="658"/>
      <c r="I100" s="24" t="s">
        <v>418</v>
      </c>
      <c r="J100" s="658"/>
      <c r="K100" s="658"/>
      <c r="L100" s="658"/>
      <c r="M100" s="658"/>
    </row>
    <row r="101" spans="5:13" x14ac:dyDescent="0.2">
      <c r="E101" s="658"/>
      <c r="F101" s="658"/>
      <c r="G101" s="658"/>
      <c r="H101" s="658"/>
      <c r="I101" s="318"/>
      <c r="J101" s="658"/>
      <c r="K101" s="658"/>
      <c r="L101" s="658"/>
      <c r="M101" s="658"/>
    </row>
    <row r="102" spans="5:13" x14ac:dyDescent="0.2">
      <c r="E102" s="658"/>
      <c r="F102" s="658"/>
      <c r="G102" s="658"/>
      <c r="H102" s="658"/>
      <c r="I102" s="24" t="s">
        <v>394</v>
      </c>
      <c r="J102" s="658"/>
      <c r="K102" s="658"/>
      <c r="L102" s="658"/>
      <c r="M102" s="658"/>
    </row>
    <row r="103" spans="5:13" x14ac:dyDescent="0.2">
      <c r="E103" s="658"/>
      <c r="F103" s="658"/>
      <c r="G103" s="658"/>
      <c r="H103" s="658"/>
      <c r="I103" s="318" t="s">
        <v>395</v>
      </c>
      <c r="J103" s="658"/>
      <c r="K103" s="658"/>
      <c r="L103" s="658"/>
      <c r="M103" s="658"/>
    </row>
    <row r="104" spans="5:13" x14ac:dyDescent="0.2">
      <c r="E104" s="658"/>
      <c r="F104" s="658"/>
      <c r="G104" s="658"/>
      <c r="H104" s="658"/>
      <c r="I104" s="658"/>
      <c r="J104" s="658"/>
      <c r="K104" s="658"/>
      <c r="L104" s="658"/>
      <c r="M104" s="658"/>
    </row>
    <row r="105" spans="5:13" x14ac:dyDescent="0.2">
      <c r="E105" s="658"/>
      <c r="F105" s="658"/>
      <c r="G105" s="658"/>
      <c r="H105" s="658"/>
      <c r="I105" s="658"/>
      <c r="J105" s="658"/>
      <c r="K105" s="658"/>
      <c r="L105" s="658"/>
      <c r="M105" s="658"/>
    </row>
    <row r="106" spans="5:13" x14ac:dyDescent="0.2">
      <c r="E106" s="658"/>
      <c r="F106" s="658"/>
      <c r="G106" s="658"/>
      <c r="H106" s="658"/>
      <c r="I106" s="658"/>
      <c r="J106" s="658"/>
      <c r="K106" s="658"/>
      <c r="L106" s="658"/>
      <c r="M106" s="658"/>
    </row>
    <row r="107" spans="5:13" x14ac:dyDescent="0.2">
      <c r="E107" s="658"/>
      <c r="F107" s="658"/>
      <c r="G107" s="658"/>
      <c r="H107" s="658"/>
      <c r="I107" s="658"/>
      <c r="J107" s="658"/>
      <c r="K107" s="658"/>
      <c r="L107" s="658"/>
      <c r="M107" s="658"/>
    </row>
    <row r="108" spans="5:13" x14ac:dyDescent="0.2">
      <c r="E108" s="658"/>
      <c r="F108" s="658"/>
      <c r="G108" s="658"/>
      <c r="H108" s="658"/>
      <c r="I108" s="658"/>
      <c r="J108" s="658"/>
      <c r="K108" s="658"/>
      <c r="L108" s="658"/>
      <c r="M108" s="658"/>
    </row>
    <row r="109" spans="5:13" x14ac:dyDescent="0.2">
      <c r="E109" s="658"/>
      <c r="F109" s="658"/>
      <c r="G109" s="658"/>
      <c r="H109" s="658"/>
      <c r="I109" s="658"/>
      <c r="J109" s="658"/>
      <c r="K109" s="658"/>
      <c r="L109" s="658"/>
      <c r="M109" s="658"/>
    </row>
    <row r="110" spans="5:13" x14ac:dyDescent="0.2">
      <c r="E110" s="658"/>
      <c r="F110" s="658"/>
      <c r="G110" s="658"/>
      <c r="H110" s="658"/>
      <c r="I110" s="658"/>
      <c r="J110" s="658"/>
      <c r="K110" s="658"/>
      <c r="L110" s="658"/>
      <c r="M110" s="658"/>
    </row>
    <row r="111" spans="5:13" x14ac:dyDescent="0.2">
      <c r="E111" s="658"/>
      <c r="F111" s="658"/>
      <c r="G111" s="658"/>
      <c r="H111" s="658"/>
      <c r="I111" s="658"/>
      <c r="J111" s="658"/>
      <c r="K111" s="658"/>
      <c r="L111" s="658"/>
      <c r="M111" s="658"/>
    </row>
    <row r="112" spans="5:13" x14ac:dyDescent="0.2">
      <c r="E112" s="658"/>
      <c r="F112" s="658"/>
      <c r="G112" s="658"/>
      <c r="H112" s="658"/>
      <c r="I112" s="658"/>
      <c r="J112" s="658"/>
      <c r="K112" s="658"/>
      <c r="L112" s="658"/>
      <c r="M112" s="658"/>
    </row>
    <row r="113" spans="5:13" x14ac:dyDescent="0.2">
      <c r="E113" s="658"/>
      <c r="F113" s="658"/>
      <c r="G113" s="658"/>
      <c r="H113" s="658"/>
      <c r="I113" s="658"/>
      <c r="J113" s="658"/>
      <c r="K113" s="658"/>
      <c r="L113" s="658"/>
      <c r="M113" s="658"/>
    </row>
    <row r="114" spans="5:13" x14ac:dyDescent="0.2">
      <c r="E114" s="658"/>
      <c r="F114" s="658"/>
      <c r="G114" s="658"/>
      <c r="H114" s="658"/>
      <c r="I114" s="658"/>
      <c r="J114" s="658"/>
      <c r="K114" s="658"/>
      <c r="L114" s="658"/>
      <c r="M114" s="658"/>
    </row>
    <row r="115" spans="5:13" x14ac:dyDescent="0.2">
      <c r="E115" s="658"/>
      <c r="F115" s="658"/>
      <c r="G115" s="658"/>
      <c r="H115" s="658"/>
      <c r="I115" s="658"/>
      <c r="J115" s="658"/>
      <c r="K115" s="658"/>
      <c r="L115" s="658"/>
      <c r="M115" s="658"/>
    </row>
    <row r="116" spans="5:13" x14ac:dyDescent="0.2">
      <c r="E116" s="658"/>
      <c r="F116" s="658"/>
      <c r="G116" s="658"/>
      <c r="H116" s="658"/>
      <c r="I116" s="658"/>
      <c r="J116" s="658"/>
      <c r="K116" s="658"/>
      <c r="L116" s="658"/>
      <c r="M116" s="658"/>
    </row>
    <row r="117" spans="5:13" x14ac:dyDescent="0.2">
      <c r="E117" s="658"/>
      <c r="F117" s="658"/>
      <c r="G117" s="658"/>
      <c r="H117" s="658"/>
      <c r="I117" s="658"/>
      <c r="J117" s="658"/>
      <c r="K117" s="658"/>
      <c r="L117" s="658"/>
      <c r="M117" s="658"/>
    </row>
    <row r="118" spans="5:13" x14ac:dyDescent="0.2">
      <c r="E118" s="658"/>
      <c r="F118" s="658"/>
      <c r="G118" s="658"/>
      <c r="H118" s="658"/>
      <c r="I118" s="658"/>
      <c r="J118" s="658"/>
      <c r="K118" s="658"/>
      <c r="L118" s="658"/>
      <c r="M118" s="658"/>
    </row>
    <row r="119" spans="5:13" x14ac:dyDescent="0.2">
      <c r="E119" s="658"/>
      <c r="F119" s="658"/>
      <c r="G119" s="658"/>
      <c r="H119" s="658"/>
      <c r="I119" s="658"/>
      <c r="J119" s="658"/>
      <c r="K119" s="658"/>
      <c r="L119" s="658"/>
      <c r="M119" s="658"/>
    </row>
    <row r="120" spans="5:13" x14ac:dyDescent="0.2">
      <c r="E120" s="658"/>
      <c r="F120" s="658"/>
      <c r="G120" s="658"/>
      <c r="H120" s="658"/>
      <c r="I120" s="658"/>
      <c r="J120" s="658"/>
      <c r="K120" s="658"/>
      <c r="L120" s="658"/>
      <c r="M120" s="658"/>
    </row>
    <row r="121" spans="5:13" x14ac:dyDescent="0.2">
      <c r="E121" s="658"/>
      <c r="F121" s="658"/>
      <c r="G121" s="658"/>
      <c r="H121" s="658"/>
      <c r="I121" s="658"/>
      <c r="J121" s="658"/>
      <c r="K121" s="658"/>
      <c r="L121" s="658"/>
      <c r="M121" s="658"/>
    </row>
    <row r="122" spans="5:13" x14ac:dyDescent="0.2">
      <c r="E122" s="658"/>
      <c r="F122" s="658"/>
      <c r="G122" s="658"/>
      <c r="H122" s="658"/>
      <c r="I122" s="658"/>
      <c r="J122" s="658"/>
      <c r="K122" s="658"/>
      <c r="L122" s="658"/>
      <c r="M122" s="658"/>
    </row>
    <row r="123" spans="5:13" x14ac:dyDescent="0.2">
      <c r="E123" s="658"/>
      <c r="F123" s="658"/>
      <c r="G123" s="658"/>
      <c r="H123" s="658"/>
      <c r="I123" s="658"/>
      <c r="J123" s="658"/>
      <c r="K123" s="658"/>
      <c r="L123" s="658"/>
      <c r="M123" s="658"/>
    </row>
    <row r="124" spans="5:13" x14ac:dyDescent="0.2">
      <c r="E124" s="658"/>
      <c r="F124" s="658"/>
      <c r="G124" s="658"/>
      <c r="H124" s="658"/>
      <c r="I124" s="658"/>
      <c r="J124" s="658"/>
      <c r="K124" s="658"/>
      <c r="L124" s="658"/>
      <c r="M124" s="658"/>
    </row>
    <row r="125" spans="5:13" x14ac:dyDescent="0.2">
      <c r="E125" s="658"/>
      <c r="F125" s="658"/>
      <c r="G125" s="658"/>
      <c r="H125" s="658"/>
      <c r="I125" s="658"/>
      <c r="J125" s="658"/>
      <c r="K125" s="658"/>
      <c r="L125" s="658"/>
      <c r="M125" s="658"/>
    </row>
    <row r="126" spans="5:13" x14ac:dyDescent="0.2">
      <c r="E126" s="658"/>
      <c r="F126" s="658"/>
      <c r="G126" s="658"/>
      <c r="H126" s="658"/>
      <c r="I126" s="658"/>
      <c r="J126" s="658"/>
      <c r="K126" s="658"/>
      <c r="L126" s="658"/>
      <c r="M126" s="658"/>
    </row>
    <row r="127" spans="5:13" x14ac:dyDescent="0.2">
      <c r="E127" s="658"/>
      <c r="F127" s="658"/>
      <c r="G127" s="658"/>
      <c r="H127" s="658"/>
      <c r="I127" s="658"/>
      <c r="J127" s="658"/>
      <c r="K127" s="658"/>
      <c r="L127" s="658"/>
      <c r="M127" s="658"/>
    </row>
    <row r="128" spans="5:13" x14ac:dyDescent="0.2">
      <c r="E128" s="658"/>
      <c r="F128" s="658"/>
      <c r="G128" s="658"/>
      <c r="H128" s="658"/>
      <c r="I128" s="658"/>
      <c r="J128" s="658"/>
      <c r="K128" s="658"/>
      <c r="L128" s="658"/>
      <c r="M128" s="658"/>
    </row>
    <row r="129" spans="5:13" x14ac:dyDescent="0.2">
      <c r="E129" s="658"/>
      <c r="F129" s="658"/>
      <c r="G129" s="658"/>
      <c r="H129" s="658"/>
      <c r="I129" s="658"/>
      <c r="J129" s="658"/>
      <c r="K129" s="658"/>
      <c r="L129" s="658"/>
      <c r="M129" s="658"/>
    </row>
    <row r="130" spans="5:13" x14ac:dyDescent="0.2">
      <c r="E130" s="658"/>
      <c r="F130" s="658"/>
      <c r="G130" s="658"/>
      <c r="H130" s="658"/>
      <c r="I130" s="658"/>
      <c r="J130" s="658"/>
      <c r="K130" s="658"/>
      <c r="L130" s="658"/>
      <c r="M130" s="658"/>
    </row>
    <row r="131" spans="5:13" x14ac:dyDescent="0.2">
      <c r="E131" s="658"/>
      <c r="F131" s="658"/>
      <c r="G131" s="658"/>
      <c r="H131" s="658"/>
      <c r="I131" s="658"/>
      <c r="J131" s="658"/>
      <c r="K131" s="658"/>
      <c r="L131" s="658"/>
      <c r="M131" s="658"/>
    </row>
    <row r="132" spans="5:13" x14ac:dyDescent="0.2">
      <c r="E132" s="658"/>
      <c r="F132" s="658"/>
      <c r="G132" s="658"/>
      <c r="H132" s="658"/>
      <c r="I132" s="658"/>
      <c r="J132" s="658"/>
      <c r="K132" s="658"/>
      <c r="L132" s="658"/>
      <c r="M132" s="658"/>
    </row>
    <row r="133" spans="5:13" x14ac:dyDescent="0.2">
      <c r="E133" s="658"/>
      <c r="F133" s="658"/>
      <c r="G133" s="658"/>
      <c r="H133" s="658"/>
      <c r="I133" s="658"/>
      <c r="J133" s="658"/>
      <c r="K133" s="658"/>
      <c r="L133" s="658"/>
      <c r="M133" s="658"/>
    </row>
    <row r="134" spans="5:13" x14ac:dyDescent="0.2">
      <c r="E134" s="658"/>
      <c r="F134" s="658"/>
      <c r="G134" s="658"/>
      <c r="H134" s="658"/>
      <c r="I134" s="658"/>
      <c r="J134" s="658"/>
      <c r="K134" s="658"/>
      <c r="L134" s="658"/>
      <c r="M134" s="658"/>
    </row>
    <row r="135" spans="5:13" x14ac:dyDescent="0.2">
      <c r="E135" s="658"/>
      <c r="F135" s="658"/>
      <c r="G135" s="658"/>
      <c r="H135" s="658"/>
      <c r="I135" s="658"/>
      <c r="J135" s="658"/>
      <c r="K135" s="658"/>
      <c r="L135" s="658"/>
      <c r="M135" s="658"/>
    </row>
    <row r="136" spans="5:13" x14ac:dyDescent="0.2">
      <c r="E136" s="658"/>
      <c r="F136" s="658"/>
      <c r="G136" s="658"/>
      <c r="H136" s="658"/>
      <c r="I136" s="658"/>
      <c r="J136" s="658"/>
      <c r="K136" s="658"/>
      <c r="L136" s="658"/>
      <c r="M136" s="658"/>
    </row>
    <row r="137" spans="5:13" x14ac:dyDescent="0.2">
      <c r="E137" s="658"/>
      <c r="F137" s="658"/>
      <c r="G137" s="658"/>
      <c r="H137" s="658"/>
      <c r="I137" s="658"/>
      <c r="J137" s="658"/>
      <c r="K137" s="658"/>
      <c r="L137" s="658"/>
      <c r="M137" s="658"/>
    </row>
    <row r="138" spans="5:13" x14ac:dyDescent="0.2">
      <c r="E138" s="658"/>
      <c r="F138" s="658"/>
      <c r="G138" s="658"/>
      <c r="H138" s="658"/>
      <c r="I138" s="658"/>
      <c r="J138" s="658"/>
      <c r="K138" s="658"/>
      <c r="L138" s="658"/>
      <c r="M138" s="658"/>
    </row>
    <row r="139" spans="5:13" x14ac:dyDescent="0.2">
      <c r="E139" s="658"/>
      <c r="F139" s="658"/>
      <c r="G139" s="658"/>
      <c r="H139" s="658"/>
      <c r="I139" s="658"/>
      <c r="J139" s="658"/>
      <c r="K139" s="658"/>
      <c r="L139" s="658"/>
      <c r="M139" s="658"/>
    </row>
    <row r="140" spans="5:13" x14ac:dyDescent="0.2">
      <c r="E140" s="658"/>
      <c r="F140" s="658"/>
      <c r="G140" s="658"/>
      <c r="H140" s="658"/>
      <c r="I140" s="658"/>
      <c r="J140" s="658"/>
      <c r="K140" s="658"/>
      <c r="L140" s="658"/>
      <c r="M140" s="658"/>
    </row>
    <row r="141" spans="5:13" x14ac:dyDescent="0.2">
      <c r="E141" s="658"/>
      <c r="F141" s="658"/>
      <c r="G141" s="658"/>
      <c r="H141" s="658"/>
      <c r="I141" s="658"/>
      <c r="J141" s="658"/>
      <c r="K141" s="658"/>
      <c r="L141" s="658"/>
      <c r="M141" s="658"/>
    </row>
    <row r="142" spans="5:13" x14ac:dyDescent="0.2">
      <c r="E142" s="658"/>
      <c r="F142" s="658"/>
      <c r="G142" s="658"/>
      <c r="H142" s="658"/>
      <c r="I142" s="658"/>
      <c r="J142" s="658"/>
      <c r="K142" s="658"/>
      <c r="L142" s="658"/>
      <c r="M142" s="658"/>
    </row>
    <row r="143" spans="5:13" x14ac:dyDescent="0.2">
      <c r="E143" s="658"/>
      <c r="F143" s="658"/>
      <c r="G143" s="658"/>
      <c r="H143" s="658"/>
      <c r="I143" s="658"/>
      <c r="J143" s="658"/>
      <c r="K143" s="658"/>
      <c r="L143" s="658"/>
      <c r="M143" s="658"/>
    </row>
    <row r="144" spans="5:13" x14ac:dyDescent="0.2">
      <c r="E144" s="658"/>
      <c r="F144" s="658"/>
      <c r="G144" s="658"/>
      <c r="H144" s="658"/>
      <c r="I144" s="658"/>
      <c r="J144" s="658"/>
      <c r="K144" s="658"/>
      <c r="L144" s="658"/>
      <c r="M144" s="658"/>
    </row>
    <row r="145" spans="5:13" x14ac:dyDescent="0.2">
      <c r="E145" s="658"/>
      <c r="F145" s="658"/>
      <c r="G145" s="658"/>
      <c r="H145" s="658"/>
      <c r="I145" s="658"/>
      <c r="J145" s="658"/>
      <c r="K145" s="658"/>
      <c r="L145" s="658"/>
      <c r="M145" s="658"/>
    </row>
    <row r="146" spans="5:13" x14ac:dyDescent="0.2">
      <c r="E146" s="658"/>
      <c r="F146" s="658"/>
      <c r="G146" s="658"/>
      <c r="H146" s="658"/>
      <c r="I146" s="658"/>
      <c r="J146" s="658"/>
      <c r="K146" s="658"/>
      <c r="L146" s="658"/>
      <c r="M146" s="658"/>
    </row>
    <row r="147" spans="5:13" x14ac:dyDescent="0.2">
      <c r="E147" s="658"/>
      <c r="F147" s="658"/>
      <c r="G147" s="658"/>
      <c r="H147" s="658"/>
      <c r="I147" s="658"/>
      <c r="J147" s="658"/>
      <c r="K147" s="658"/>
      <c r="L147" s="658"/>
      <c r="M147" s="658"/>
    </row>
    <row r="148" spans="5:13" x14ac:dyDescent="0.2">
      <c r="E148" s="658"/>
      <c r="F148" s="658"/>
      <c r="G148" s="658"/>
      <c r="H148" s="658"/>
      <c r="I148" s="658"/>
      <c r="J148" s="658"/>
      <c r="K148" s="658"/>
      <c r="L148" s="658"/>
      <c r="M148" s="658"/>
    </row>
    <row r="149" spans="5:13" x14ac:dyDescent="0.2">
      <c r="E149" s="658"/>
      <c r="F149" s="658"/>
      <c r="G149" s="658"/>
      <c r="H149" s="658"/>
      <c r="I149" s="658"/>
      <c r="J149" s="658"/>
      <c r="K149" s="658"/>
      <c r="L149" s="658"/>
      <c r="M149" s="658"/>
    </row>
    <row r="150" spans="5:13" x14ac:dyDescent="0.2">
      <c r="E150" s="658"/>
      <c r="F150" s="658"/>
      <c r="G150" s="658"/>
      <c r="H150" s="658"/>
      <c r="I150" s="658"/>
      <c r="J150" s="658"/>
      <c r="K150" s="658"/>
      <c r="L150" s="658"/>
      <c r="M150" s="658"/>
    </row>
    <row r="151" spans="5:13" x14ac:dyDescent="0.2">
      <c r="E151" s="658"/>
      <c r="F151" s="658"/>
      <c r="G151" s="658"/>
      <c r="H151" s="658"/>
      <c r="I151" s="658"/>
      <c r="J151" s="658"/>
      <c r="K151" s="658"/>
      <c r="L151" s="658"/>
      <c r="M151" s="658"/>
    </row>
    <row r="152" spans="5:13" x14ac:dyDescent="0.2">
      <c r="E152" s="658"/>
      <c r="F152" s="658"/>
      <c r="G152" s="658"/>
      <c r="H152" s="658"/>
      <c r="I152" s="658"/>
      <c r="J152" s="658"/>
      <c r="K152" s="658"/>
      <c r="L152" s="658"/>
      <c r="M152" s="658"/>
    </row>
  </sheetData>
  <mergeCells count="12">
    <mergeCell ref="E61:M61"/>
    <mergeCell ref="E70:M70"/>
    <mergeCell ref="E79:M79"/>
    <mergeCell ref="E34:M34"/>
    <mergeCell ref="E43:M43"/>
    <mergeCell ref="E52:M52"/>
    <mergeCell ref="E2:M2"/>
    <mergeCell ref="F3:M3"/>
    <mergeCell ref="E10:M10"/>
    <mergeCell ref="E23:M23"/>
    <mergeCell ref="B4:B6"/>
    <mergeCell ref="F4:M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rintOptions gridLines="1"/>
  <pageMargins left="0.25" right="0.25" top="0.25" bottom="0.75" header="0.5" footer="0.5"/>
  <pageSetup scale="65" orientation="portrait" horizontalDpi="300" verticalDpi="300" r:id="rId1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131"/>
  <sheetViews>
    <sheetView zoomScale="66" workbookViewId="0">
      <selection activeCell="B35" sqref="B35"/>
    </sheetView>
  </sheetViews>
  <sheetFormatPr defaultColWidth="8.85546875" defaultRowHeight="15.75" customHeight="1" x14ac:dyDescent="0.2"/>
  <cols>
    <col min="1" max="1" width="1.42578125" style="658" customWidth="1"/>
    <col min="2" max="2" width="13.5703125" style="658" customWidth="1"/>
    <col min="3" max="3" width="1.42578125" style="658" customWidth="1"/>
    <col min="4"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3" ht="15.75" customHeight="1" x14ac:dyDescent="0.2">
      <c r="A1" s="1248"/>
      <c r="B1" s="671" t="s">
        <v>559</v>
      </c>
      <c r="C1" s="1249"/>
      <c r="E1" s="1137"/>
      <c r="F1" s="1137"/>
      <c r="G1" s="1137"/>
      <c r="H1" s="1137"/>
      <c r="I1" s="1137"/>
      <c r="J1" s="1137"/>
      <c r="K1" s="1137"/>
      <c r="L1" s="1137"/>
      <c r="M1" s="1138"/>
    </row>
    <row r="2" spans="1:13" ht="15.75" customHeight="1" thickBot="1" x14ac:dyDescent="0.25">
      <c r="A2" s="620"/>
      <c r="B2" s="1232"/>
      <c r="C2" s="59"/>
      <c r="E2" s="1778" t="s">
        <v>681</v>
      </c>
      <c r="F2" s="1778"/>
      <c r="G2" s="1778"/>
      <c r="H2" s="1778"/>
      <c r="I2" s="1778"/>
      <c r="J2" s="1778"/>
      <c r="K2" s="1778"/>
      <c r="L2" s="1778"/>
      <c r="M2" s="1778"/>
    </row>
    <row r="3" spans="1:13" ht="15.75" customHeight="1" thickBot="1" x14ac:dyDescent="0.25">
      <c r="A3" s="620"/>
      <c r="B3" s="306" t="s">
        <v>106</v>
      </c>
      <c r="C3" s="59"/>
      <c r="E3" s="321"/>
      <c r="F3" s="1739"/>
      <c r="G3" s="1739"/>
      <c r="H3" s="1739"/>
      <c r="I3" s="1739"/>
      <c r="J3" s="1739"/>
      <c r="K3" s="1739"/>
      <c r="L3" s="1739"/>
      <c r="M3" s="1739"/>
    </row>
    <row r="4" spans="1:13" ht="15.75" customHeight="1" x14ac:dyDescent="0.2">
      <c r="A4" s="620"/>
      <c r="B4" s="1423" t="str">
        <f>Title!$B$4</f>
        <v>R3</v>
      </c>
      <c r="C4" s="59"/>
      <c r="E4" s="322"/>
      <c r="F4" s="1740" t="s">
        <v>75</v>
      </c>
      <c r="G4" s="1740"/>
      <c r="H4" s="1740"/>
      <c r="I4" s="1740"/>
      <c r="J4" s="1740"/>
      <c r="K4" s="1740"/>
      <c r="L4" s="1740"/>
      <c r="M4" s="1740"/>
    </row>
    <row r="5" spans="1:13" ht="15.75" customHeight="1" x14ac:dyDescent="0.2">
      <c r="A5" s="620"/>
      <c r="B5" s="1424"/>
      <c r="C5" s="59"/>
      <c r="E5" s="1009"/>
      <c r="F5" s="1123" t="s">
        <v>6</v>
      </c>
      <c r="G5" s="659" t="s">
        <v>652</v>
      </c>
      <c r="H5" s="1066"/>
      <c r="I5" s="1066"/>
      <c r="J5" s="1066"/>
      <c r="K5" s="1066"/>
      <c r="L5" s="1066"/>
      <c r="M5" s="688"/>
    </row>
    <row r="6" spans="1:13" ht="15.75" customHeight="1" thickBot="1" x14ac:dyDescent="0.25">
      <c r="A6" s="620"/>
      <c r="B6" s="1425"/>
      <c r="C6" s="59"/>
      <c r="E6" s="1009"/>
      <c r="F6" s="1123" t="s">
        <v>6</v>
      </c>
      <c r="G6" s="659" t="s">
        <v>653</v>
      </c>
      <c r="H6" s="1066"/>
      <c r="I6" s="1066"/>
      <c r="J6" s="1066"/>
      <c r="K6" s="1066"/>
      <c r="L6" s="1066"/>
      <c r="M6" s="688"/>
    </row>
    <row r="7" spans="1:13" ht="15.75" customHeight="1" thickBot="1" x14ac:dyDescent="0.25">
      <c r="A7" s="620"/>
      <c r="B7" s="60"/>
      <c r="C7" s="534"/>
      <c r="E7" s="1009"/>
      <c r="F7" s="1123"/>
      <c r="G7" s="1124"/>
      <c r="H7" s="1066"/>
      <c r="I7" s="1066"/>
      <c r="J7" s="1066"/>
      <c r="K7" s="1066"/>
      <c r="L7" s="1066"/>
      <c r="M7" s="688"/>
    </row>
    <row r="8" spans="1:13" ht="15.75" customHeight="1" x14ac:dyDescent="0.2">
      <c r="A8" s="620"/>
      <c r="B8" s="1216" t="s">
        <v>167</v>
      </c>
      <c r="C8" s="479"/>
      <c r="E8" s="1079"/>
      <c r="F8" s="1079"/>
      <c r="G8" s="1079"/>
      <c r="H8" s="1079"/>
      <c r="I8" s="1079"/>
      <c r="J8" s="1079"/>
      <c r="K8" s="1082"/>
      <c r="L8" s="1079"/>
      <c r="M8" s="691"/>
    </row>
    <row r="9" spans="1:13" ht="15.75" customHeight="1" x14ac:dyDescent="0.2">
      <c r="A9" s="620"/>
      <c r="B9" s="1241" t="s">
        <v>194</v>
      </c>
      <c r="C9" s="479"/>
      <c r="E9" s="1776" t="s">
        <v>695</v>
      </c>
      <c r="F9" s="1741"/>
      <c r="G9" s="1741"/>
      <c r="H9" s="1741"/>
      <c r="I9" s="1741"/>
      <c r="J9" s="1741"/>
      <c r="K9" s="1741"/>
      <c r="L9" s="1741"/>
      <c r="M9" s="1741"/>
    </row>
    <row r="10" spans="1:13" ht="15.75" customHeight="1" x14ac:dyDescent="0.2">
      <c r="A10" s="620"/>
      <c r="B10" s="665"/>
      <c r="C10" s="672"/>
      <c r="E10" s="693"/>
      <c r="F10" s="694"/>
      <c r="G10" s="695"/>
      <c r="H10" s="695"/>
      <c r="I10" s="695"/>
      <c r="J10" s="695"/>
      <c r="K10" s="695"/>
      <c r="L10" s="695"/>
      <c r="M10" s="696"/>
    </row>
    <row r="11" spans="1:13" ht="15.75" customHeight="1" x14ac:dyDescent="0.2">
      <c r="A11" s="620"/>
      <c r="B11" s="1243" t="s">
        <v>560</v>
      </c>
      <c r="C11" s="479"/>
      <c r="E11" s="1127"/>
      <c r="F11" s="1127"/>
      <c r="G11" s="698">
        <v>1</v>
      </c>
      <c r="H11" s="699" t="s">
        <v>0</v>
      </c>
      <c r="I11" s="700" t="s">
        <v>654</v>
      </c>
      <c r="J11" s="700" t="s">
        <v>239</v>
      </c>
      <c r="K11" s="700" t="s">
        <v>655</v>
      </c>
      <c r="L11" s="701">
        <v>1</v>
      </c>
      <c r="M11" s="702">
        <v>0.66666666666666663</v>
      </c>
    </row>
    <row r="12" spans="1:13" ht="15.75" customHeight="1" x14ac:dyDescent="0.2">
      <c r="A12" s="58"/>
      <c r="B12" s="669" t="s">
        <v>561</v>
      </c>
      <c r="C12" s="59"/>
      <c r="E12" s="1128"/>
      <c r="F12" s="1128"/>
      <c r="G12" s="704">
        <v>2</v>
      </c>
      <c r="H12" s="705" t="s">
        <v>0</v>
      </c>
      <c r="I12" s="706" t="s">
        <v>354</v>
      </c>
      <c r="J12" s="706" t="s">
        <v>239</v>
      </c>
      <c r="K12" s="706" t="s">
        <v>655</v>
      </c>
      <c r="L12" s="707">
        <v>4</v>
      </c>
      <c r="M12" s="708">
        <f>M11+TIME(0,L11,0)</f>
        <v>0.66736111111111107</v>
      </c>
    </row>
    <row r="13" spans="1:13" ht="15.75" customHeight="1" x14ac:dyDescent="0.2">
      <c r="A13" s="620"/>
      <c r="B13" s="1242" t="s">
        <v>220</v>
      </c>
      <c r="C13" s="479"/>
      <c r="E13" s="1085"/>
      <c r="F13" s="1085"/>
      <c r="G13" s="710">
        <v>3</v>
      </c>
      <c r="H13" s="1015" t="s">
        <v>656</v>
      </c>
      <c r="I13" s="170" t="s">
        <v>657</v>
      </c>
      <c r="J13" s="1015" t="s">
        <v>239</v>
      </c>
      <c r="K13" s="1015" t="s">
        <v>658</v>
      </c>
      <c r="L13" s="714">
        <v>10</v>
      </c>
      <c r="M13" s="715">
        <f t="shared" ref="M13:M23" si="0">M12+TIME(0,L12,0)</f>
        <v>0.67013888888888884</v>
      </c>
    </row>
    <row r="14" spans="1:13" ht="22.5" customHeight="1" x14ac:dyDescent="0.2">
      <c r="A14" s="58"/>
      <c r="B14" s="1240" t="s">
        <v>332</v>
      </c>
      <c r="C14" s="479"/>
      <c r="E14" s="1128"/>
      <c r="F14" s="1128"/>
      <c r="G14" s="704">
        <v>4</v>
      </c>
      <c r="H14" s="706" t="s">
        <v>656</v>
      </c>
      <c r="I14" s="1118" t="s">
        <v>659</v>
      </c>
      <c r="J14" s="1026" t="s">
        <v>239</v>
      </c>
      <c r="K14" s="1026" t="s">
        <v>658</v>
      </c>
      <c r="L14" s="707">
        <v>15</v>
      </c>
      <c r="M14" s="708">
        <f t="shared" si="0"/>
        <v>0.67708333333333326</v>
      </c>
    </row>
    <row r="15" spans="1:13" ht="15.75" customHeight="1" x14ac:dyDescent="0.2">
      <c r="A15" s="58"/>
      <c r="B15" s="1225" t="s">
        <v>368</v>
      </c>
      <c r="C15" s="479"/>
      <c r="E15" s="1085"/>
      <c r="F15" s="1085"/>
      <c r="G15" s="428">
        <v>5</v>
      </c>
      <c r="H15" s="700" t="s">
        <v>660</v>
      </c>
      <c r="I15" s="1119" t="s">
        <v>661</v>
      </c>
      <c r="J15" s="700" t="s">
        <v>404</v>
      </c>
      <c r="K15" s="1032" t="s">
        <v>658</v>
      </c>
      <c r="L15" s="714">
        <v>15</v>
      </c>
      <c r="M15" s="715">
        <f t="shared" si="0"/>
        <v>0.68749999999999989</v>
      </c>
    </row>
    <row r="16" spans="1:13" ht="15.75" customHeight="1" x14ac:dyDescent="0.2">
      <c r="A16" s="58"/>
      <c r="B16" s="1226" t="s">
        <v>461</v>
      </c>
      <c r="C16" s="483"/>
      <c r="E16" s="1128"/>
      <c r="F16" s="1128"/>
      <c r="G16" s="325">
        <v>6</v>
      </c>
      <c r="H16" s="706" t="s">
        <v>660</v>
      </c>
      <c r="I16" s="706" t="s">
        <v>68</v>
      </c>
      <c r="J16" s="1026" t="s">
        <v>239</v>
      </c>
      <c r="K16" s="1026" t="s">
        <v>658</v>
      </c>
      <c r="L16" s="707">
        <v>75</v>
      </c>
      <c r="M16" s="708">
        <f t="shared" si="0"/>
        <v>0.69791666666666652</v>
      </c>
    </row>
    <row r="17" spans="1:56" ht="15.75" customHeight="1" x14ac:dyDescent="0.2">
      <c r="A17" s="58"/>
      <c r="B17" s="1247" t="s">
        <v>487</v>
      </c>
      <c r="C17" s="419"/>
      <c r="E17" s="1085"/>
      <c r="F17" s="1085"/>
      <c r="G17" s="720">
        <v>7</v>
      </c>
      <c r="H17" s="700" t="s">
        <v>662</v>
      </c>
      <c r="I17" s="700" t="s">
        <v>663</v>
      </c>
      <c r="J17" s="700"/>
      <c r="K17" s="700"/>
      <c r="L17" s="714">
        <v>0</v>
      </c>
      <c r="M17" s="715">
        <f t="shared" si="0"/>
        <v>0.74999999999999989</v>
      </c>
    </row>
    <row r="18" spans="1:56" ht="15.75" customHeight="1" x14ac:dyDescent="0.2">
      <c r="A18" s="58"/>
      <c r="B18" s="60"/>
      <c r="C18" s="59"/>
      <c r="E18" s="1128"/>
      <c r="F18" s="1128"/>
      <c r="G18" s="719" t="s">
        <v>664</v>
      </c>
      <c r="H18" s="706" t="s">
        <v>664</v>
      </c>
      <c r="I18" s="706" t="s">
        <v>664</v>
      </c>
      <c r="J18" s="706" t="s">
        <v>664</v>
      </c>
      <c r="K18" s="706" t="s">
        <v>664</v>
      </c>
      <c r="L18" s="707">
        <v>0</v>
      </c>
      <c r="M18" s="708">
        <f t="shared" si="0"/>
        <v>0.74999999999999989</v>
      </c>
    </row>
    <row r="19" spans="1:56" ht="15.75" customHeight="1" x14ac:dyDescent="0.2">
      <c r="A19" s="620"/>
      <c r="B19" s="1243" t="s">
        <v>564</v>
      </c>
      <c r="C19" s="479"/>
      <c r="E19" s="1085"/>
      <c r="F19" s="1085"/>
      <c r="G19" s="720" t="s">
        <v>664</v>
      </c>
      <c r="H19" s="713" t="s">
        <v>664</v>
      </c>
      <c r="I19" s="712" t="s">
        <v>664</v>
      </c>
      <c r="J19" s="713" t="s">
        <v>664</v>
      </c>
      <c r="K19" s="713" t="s">
        <v>664</v>
      </c>
      <c r="L19" s="714">
        <v>0</v>
      </c>
      <c r="M19" s="715">
        <f t="shared" si="0"/>
        <v>0.74999999999999989</v>
      </c>
    </row>
    <row r="20" spans="1:56" ht="15.75" customHeight="1" x14ac:dyDescent="0.2">
      <c r="A20" s="58"/>
      <c r="B20" s="669" t="s">
        <v>565</v>
      </c>
      <c r="C20" s="59"/>
      <c r="E20" s="1128"/>
      <c r="F20" s="1128"/>
      <c r="G20" s="719" t="s">
        <v>664</v>
      </c>
      <c r="H20" s="706" t="s">
        <v>664</v>
      </c>
      <c r="I20" s="706" t="s">
        <v>664</v>
      </c>
      <c r="J20" s="706" t="s">
        <v>664</v>
      </c>
      <c r="K20" s="706" t="s">
        <v>664</v>
      </c>
      <c r="L20" s="707">
        <v>0</v>
      </c>
      <c r="M20" s="708">
        <f t="shared" si="0"/>
        <v>0.74999999999999989</v>
      </c>
    </row>
    <row r="21" spans="1:56" ht="15.75" customHeight="1" x14ac:dyDescent="0.2">
      <c r="A21" s="620"/>
      <c r="B21" s="1217" t="s">
        <v>328</v>
      </c>
      <c r="C21" s="479"/>
      <c r="E21" s="1085"/>
      <c r="F21" s="1085"/>
      <c r="G21" s="720"/>
      <c r="H21" s="713"/>
      <c r="I21" s="713"/>
      <c r="J21" s="713" t="s">
        <v>664</v>
      </c>
      <c r="K21" s="713"/>
      <c r="L21" s="714">
        <v>0</v>
      </c>
      <c r="M21" s="715">
        <f t="shared" si="0"/>
        <v>0.74999999999999989</v>
      </c>
    </row>
    <row r="22" spans="1:56" ht="15.75" customHeight="1" x14ac:dyDescent="0.25">
      <c r="A22" s="58"/>
      <c r="B22" s="1219" t="s">
        <v>367</v>
      </c>
      <c r="C22" s="479"/>
      <c r="E22" s="1128"/>
      <c r="F22" s="1128"/>
      <c r="G22" s="719"/>
      <c r="H22" s="706"/>
      <c r="I22" s="706"/>
      <c r="J22" s="706"/>
      <c r="K22" s="415"/>
      <c r="L22" s="707">
        <v>0</v>
      </c>
      <c r="M22" s="708">
        <f t="shared" si="0"/>
        <v>0.74999999999999989</v>
      </c>
    </row>
    <row r="23" spans="1:56" ht="15.75" customHeight="1" x14ac:dyDescent="0.25">
      <c r="A23" s="58"/>
      <c r="B23" s="1245" t="s">
        <v>386</v>
      </c>
      <c r="C23" s="479"/>
      <c r="E23" s="1085"/>
      <c r="F23" s="1085"/>
      <c r="G23" s="720"/>
      <c r="H23" s="713"/>
      <c r="I23" s="700"/>
      <c r="J23" s="713"/>
      <c r="K23" s="414"/>
      <c r="L23" s="714">
        <v>0</v>
      </c>
      <c r="M23" s="715">
        <f t="shared" si="0"/>
        <v>0.74999999999999989</v>
      </c>
    </row>
    <row r="24" spans="1:56" s="323" customFormat="1" ht="24" customHeight="1" x14ac:dyDescent="0.25">
      <c r="A24" s="58"/>
      <c r="B24" s="1221" t="s">
        <v>385</v>
      </c>
      <c r="C24" s="479"/>
      <c r="D24" s="64"/>
      <c r="E24" s="1128"/>
      <c r="F24" s="1128"/>
      <c r="G24" s="1106"/>
      <c r="H24" s="1104"/>
      <c r="I24" s="706"/>
      <c r="J24" s="1104"/>
      <c r="K24" s="415"/>
      <c r="L24" s="1105">
        <v>0</v>
      </c>
      <c r="M24" s="708">
        <f>M23+TIME(0,L23,0)</f>
        <v>0.74999999999999989</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x14ac:dyDescent="0.25">
      <c r="A25" s="58"/>
      <c r="B25" s="1222" t="s">
        <v>463</v>
      </c>
      <c r="C25" s="479"/>
      <c r="D25" s="64"/>
      <c r="E25" s="1085"/>
      <c r="F25" s="1085"/>
      <c r="G25" s="535"/>
      <c r="H25" s="536"/>
      <c r="I25" s="1119"/>
      <c r="J25" s="536"/>
      <c r="K25" s="536"/>
      <c r="L25" s="537"/>
      <c r="M25" s="538"/>
    </row>
    <row r="26" spans="1:56" ht="15.75" customHeight="1" x14ac:dyDescent="0.25">
      <c r="A26" s="58"/>
      <c r="B26" s="1223" t="s">
        <v>464</v>
      </c>
      <c r="C26" s="479"/>
      <c r="D26" s="64"/>
      <c r="E26" s="1068"/>
      <c r="F26" s="1068"/>
      <c r="G26" s="1107"/>
      <c r="H26" s="1108"/>
      <c r="I26" s="1069"/>
      <c r="J26" s="1108"/>
      <c r="K26" s="1108"/>
      <c r="L26" s="1109"/>
      <c r="M26" s="542"/>
    </row>
    <row r="27" spans="1:56" ht="15.75" customHeight="1" x14ac:dyDescent="0.2">
      <c r="A27" s="58"/>
      <c r="B27" s="1233" t="s">
        <v>42</v>
      </c>
      <c r="C27" s="479"/>
      <c r="D27" s="64"/>
      <c r="E27" s="1068"/>
      <c r="F27" s="1777" t="s">
        <v>696</v>
      </c>
      <c r="G27" s="1777"/>
      <c r="H27" s="1777"/>
      <c r="I27" s="1777"/>
      <c r="J27" s="1777"/>
      <c r="K27" s="1777"/>
      <c r="L27" s="1777"/>
      <c r="M27" s="1777"/>
    </row>
    <row r="28" spans="1:56" ht="15.75" customHeight="1" x14ac:dyDescent="0.2">
      <c r="A28" s="58"/>
      <c r="B28" s="1207" t="s">
        <v>36</v>
      </c>
      <c r="C28" s="479"/>
      <c r="D28" s="64"/>
      <c r="E28" s="1128"/>
      <c r="F28" s="1128"/>
      <c r="G28" s="1106" t="s">
        <v>664</v>
      </c>
      <c r="H28" s="1104" t="s">
        <v>662</v>
      </c>
      <c r="I28" s="1116" t="s">
        <v>664</v>
      </c>
      <c r="J28" s="1104" t="s">
        <v>665</v>
      </c>
      <c r="K28" s="1104"/>
      <c r="L28" s="1105"/>
      <c r="M28" s="730"/>
    </row>
    <row r="29" spans="1:56" ht="15.75" customHeight="1" x14ac:dyDescent="0.2">
      <c r="A29" s="58"/>
      <c r="B29" s="60"/>
      <c r="C29" s="59"/>
      <c r="E29" s="1127"/>
      <c r="F29" s="1127"/>
      <c r="G29" s="698">
        <v>8</v>
      </c>
      <c r="H29" s="1050" t="s">
        <v>0</v>
      </c>
      <c r="I29" s="700" t="s">
        <v>666</v>
      </c>
      <c r="J29" s="1015" t="s">
        <v>239</v>
      </c>
      <c r="K29" s="1015" t="s">
        <v>1</v>
      </c>
      <c r="L29" s="701">
        <v>1</v>
      </c>
      <c r="M29" s="702">
        <v>0.8125</v>
      </c>
    </row>
    <row r="30" spans="1:56" ht="15.75" customHeight="1" x14ac:dyDescent="0.2">
      <c r="A30" s="58"/>
      <c r="B30" s="60"/>
      <c r="C30" s="59"/>
      <c r="E30" s="1128"/>
      <c r="F30" s="1128"/>
      <c r="G30" s="704">
        <f>G29+1</f>
        <v>9</v>
      </c>
      <c r="H30" s="1026" t="s">
        <v>662</v>
      </c>
      <c r="I30" s="706" t="s">
        <v>354</v>
      </c>
      <c r="J30" s="1026" t="s">
        <v>239</v>
      </c>
      <c r="K30" s="1026" t="s">
        <v>667</v>
      </c>
      <c r="L30" s="707">
        <v>4</v>
      </c>
      <c r="M30" s="708">
        <f t="shared" ref="M30:M35" si="1">M29+TIME(0,L29,0)</f>
        <v>0.81319444444444444</v>
      </c>
    </row>
    <row r="31" spans="1:56" ht="15.75" customHeight="1" x14ac:dyDescent="0.2">
      <c r="A31" s="58"/>
      <c r="B31" s="60"/>
      <c r="C31" s="59"/>
      <c r="E31" s="1127"/>
      <c r="F31" s="1127"/>
      <c r="G31" s="543">
        <f>G30+1</f>
        <v>10</v>
      </c>
      <c r="H31" s="1015" t="s">
        <v>656</v>
      </c>
      <c r="I31" s="170" t="s">
        <v>657</v>
      </c>
      <c r="J31" s="1015" t="s">
        <v>239</v>
      </c>
      <c r="K31" s="1015" t="s">
        <v>658</v>
      </c>
      <c r="L31" s="701">
        <v>10</v>
      </c>
      <c r="M31" s="702">
        <f t="shared" si="1"/>
        <v>0.81597222222222221</v>
      </c>
    </row>
    <row r="32" spans="1:56" ht="15.75" customHeight="1" x14ac:dyDescent="0.2">
      <c r="A32" s="58"/>
      <c r="B32" s="60"/>
      <c r="C32" s="59"/>
      <c r="E32" s="1128"/>
      <c r="F32" s="1128"/>
      <c r="G32" s="704">
        <f>G31+1</f>
        <v>11</v>
      </c>
      <c r="H32" s="706" t="s">
        <v>660</v>
      </c>
      <c r="I32" s="1118" t="s">
        <v>668</v>
      </c>
      <c r="J32" s="1026" t="s">
        <v>239</v>
      </c>
      <c r="K32" s="1026" t="s">
        <v>658</v>
      </c>
      <c r="L32" s="707">
        <v>60</v>
      </c>
      <c r="M32" s="708">
        <f t="shared" si="1"/>
        <v>0.82291666666666663</v>
      </c>
    </row>
    <row r="33" spans="1:13" ht="15.75" customHeight="1" x14ac:dyDescent="0.2">
      <c r="A33" s="620"/>
      <c r="B33" s="1243" t="s">
        <v>562</v>
      </c>
      <c r="C33" s="479"/>
      <c r="E33" s="1127"/>
      <c r="F33" s="1127"/>
      <c r="G33" s="543">
        <f>G32+1</f>
        <v>12</v>
      </c>
      <c r="H33" s="700" t="s">
        <v>660</v>
      </c>
      <c r="I33" s="1119" t="s">
        <v>669</v>
      </c>
      <c r="J33" s="700" t="s">
        <v>404</v>
      </c>
      <c r="K33" s="1032" t="s">
        <v>658</v>
      </c>
      <c r="L33" s="701">
        <v>45</v>
      </c>
      <c r="M33" s="702">
        <f t="shared" si="1"/>
        <v>0.86458333333333326</v>
      </c>
    </row>
    <row r="34" spans="1:13" ht="15.75" customHeight="1" x14ac:dyDescent="0.2">
      <c r="A34" s="58"/>
      <c r="B34" s="669" t="s">
        <v>563</v>
      </c>
      <c r="C34" s="59"/>
      <c r="E34" s="1128"/>
      <c r="F34" s="1128"/>
      <c r="G34" s="704">
        <v>12</v>
      </c>
      <c r="H34" s="706" t="s">
        <v>662</v>
      </c>
      <c r="I34" s="706" t="s">
        <v>670</v>
      </c>
      <c r="J34" s="1026" t="s">
        <v>239</v>
      </c>
      <c r="K34" s="1026" t="s">
        <v>664</v>
      </c>
      <c r="L34" s="707">
        <v>0</v>
      </c>
      <c r="M34" s="708">
        <f t="shared" si="1"/>
        <v>0.89583333333333326</v>
      </c>
    </row>
    <row r="35" spans="1:13" ht="29.25" customHeight="1" x14ac:dyDescent="0.2">
      <c r="A35" s="58"/>
      <c r="B35" s="1239" t="s">
        <v>726</v>
      </c>
      <c r="C35" s="479"/>
      <c r="E35" s="1127"/>
      <c r="F35" s="1127"/>
      <c r="G35" s="543" t="s">
        <v>664</v>
      </c>
      <c r="H35" s="700" t="s">
        <v>664</v>
      </c>
      <c r="I35" s="700" t="s">
        <v>664</v>
      </c>
      <c r="J35" s="700"/>
      <c r="K35" s="700"/>
      <c r="L35" s="701">
        <v>0</v>
      </c>
      <c r="M35" s="715">
        <f t="shared" si="1"/>
        <v>0.89583333333333326</v>
      </c>
    </row>
    <row r="36" spans="1:13" ht="15.75" customHeight="1" x14ac:dyDescent="0.2">
      <c r="A36" s="58"/>
      <c r="B36" s="1203" t="s">
        <v>556</v>
      </c>
      <c r="C36" s="479"/>
      <c r="D36" s="150"/>
      <c r="E36" s="1121"/>
      <c r="F36" s="1121"/>
      <c r="G36" s="704"/>
      <c r="H36" s="706"/>
      <c r="I36" s="706"/>
      <c r="J36" s="1120"/>
      <c r="K36" s="1044"/>
      <c r="L36" s="707" t="s">
        <v>664</v>
      </c>
      <c r="M36" s="708" t="s">
        <v>664</v>
      </c>
    </row>
    <row r="37" spans="1:13" ht="15.75" customHeight="1" x14ac:dyDescent="0.2">
      <c r="A37" s="58"/>
      <c r="B37" s="60"/>
      <c r="C37" s="59"/>
      <c r="E37" s="1068"/>
      <c r="F37" s="1068"/>
      <c r="G37" s="1107"/>
      <c r="H37" s="1108"/>
      <c r="I37" s="1069"/>
      <c r="J37" s="1108"/>
      <c r="K37" s="1108"/>
      <c r="L37" s="1109"/>
      <c r="M37" s="542"/>
    </row>
    <row r="38" spans="1:13" ht="15.75" customHeight="1" thickBot="1" x14ac:dyDescent="0.25">
      <c r="A38" s="58"/>
      <c r="B38" s="60"/>
      <c r="C38" s="59"/>
      <c r="E38" s="1068"/>
      <c r="F38" s="1777" t="s">
        <v>697</v>
      </c>
      <c r="G38" s="1777"/>
      <c r="H38" s="1777"/>
      <c r="I38" s="1777"/>
      <c r="J38" s="1777"/>
      <c r="K38" s="1777"/>
      <c r="L38" s="1777"/>
      <c r="M38" s="1777"/>
    </row>
    <row r="39" spans="1:13" ht="15.75" customHeight="1" x14ac:dyDescent="0.2">
      <c r="A39" s="58"/>
      <c r="B39" s="1235" t="s">
        <v>391</v>
      </c>
      <c r="C39" s="484"/>
      <c r="E39" s="1128"/>
      <c r="F39" s="1128"/>
      <c r="G39" s="1106"/>
      <c r="H39" s="1104"/>
      <c r="I39" s="1116"/>
      <c r="J39" s="1104"/>
      <c r="K39" s="1104"/>
      <c r="L39" s="1105"/>
      <c r="M39" s="730"/>
    </row>
    <row r="40" spans="1:13" ht="15.75" customHeight="1" x14ac:dyDescent="0.2">
      <c r="A40" s="58"/>
      <c r="B40" s="1236" t="s">
        <v>340</v>
      </c>
      <c r="C40" s="484"/>
      <c r="E40" s="1127"/>
      <c r="F40" s="1127"/>
      <c r="G40" s="698">
        <v>14</v>
      </c>
      <c r="H40" s="1050" t="s">
        <v>0</v>
      </c>
      <c r="I40" s="1087" t="s">
        <v>671</v>
      </c>
      <c r="J40" s="1015" t="s">
        <v>239</v>
      </c>
      <c r="K40" s="1015" t="s">
        <v>1</v>
      </c>
      <c r="L40" s="701">
        <v>1</v>
      </c>
      <c r="M40" s="702">
        <v>0.4375</v>
      </c>
    </row>
    <row r="41" spans="1:13" ht="26.25" customHeight="1" x14ac:dyDescent="0.2">
      <c r="A41" s="58"/>
      <c r="B41" s="1227" t="s">
        <v>318</v>
      </c>
      <c r="C41" s="484"/>
      <c r="E41" s="1128"/>
      <c r="F41" s="1128"/>
      <c r="G41" s="704">
        <f>G40+1</f>
        <v>15</v>
      </c>
      <c r="H41" s="1026" t="s">
        <v>0</v>
      </c>
      <c r="I41" s="1118" t="s">
        <v>354</v>
      </c>
      <c r="J41" s="1026" t="s">
        <v>239</v>
      </c>
      <c r="K41" s="1026" t="s">
        <v>1</v>
      </c>
      <c r="L41" s="707">
        <v>4</v>
      </c>
      <c r="M41" s="708">
        <f>M40+TIME(0,L40,0)</f>
        <v>0.43819444444444444</v>
      </c>
    </row>
    <row r="42" spans="1:13" ht="15.75" customHeight="1" x14ac:dyDescent="0.2">
      <c r="A42" s="58"/>
      <c r="B42" s="1228" t="s">
        <v>168</v>
      </c>
      <c r="C42" s="484"/>
      <c r="E42" s="1127"/>
      <c r="F42" s="1127"/>
      <c r="G42" s="597">
        <f>G41+1</f>
        <v>16</v>
      </c>
      <c r="H42" s="1015" t="s">
        <v>2</v>
      </c>
      <c r="I42" s="1119" t="s">
        <v>3</v>
      </c>
      <c r="J42" s="1015" t="s">
        <v>239</v>
      </c>
      <c r="K42" s="1015" t="s">
        <v>4</v>
      </c>
      <c r="L42" s="701">
        <v>10</v>
      </c>
      <c r="M42" s="702">
        <f>M41+TIME(0,L41,0)</f>
        <v>0.44097222222222221</v>
      </c>
    </row>
    <row r="43" spans="1:13" ht="24" customHeight="1" x14ac:dyDescent="0.2">
      <c r="A43" s="58"/>
      <c r="B43" s="1229" t="s">
        <v>169</v>
      </c>
      <c r="C43" s="484"/>
      <c r="E43" s="1128"/>
      <c r="F43" s="1128"/>
      <c r="G43" s="704">
        <f>G42+1</f>
        <v>17</v>
      </c>
      <c r="H43" s="706" t="s">
        <v>5</v>
      </c>
      <c r="I43" s="706" t="s">
        <v>68</v>
      </c>
      <c r="J43" s="706" t="s">
        <v>6</v>
      </c>
      <c r="K43" s="706" t="s">
        <v>4</v>
      </c>
      <c r="L43" s="707">
        <v>105</v>
      </c>
      <c r="M43" s="708">
        <f>M42+TIME(0,L42,0)</f>
        <v>0.44791666666666663</v>
      </c>
    </row>
    <row r="44" spans="1:13" ht="15.75" customHeight="1" x14ac:dyDescent="0.2">
      <c r="A44" s="58"/>
      <c r="B44" s="1230" t="s">
        <v>166</v>
      </c>
      <c r="C44" s="484"/>
      <c r="E44" s="1127"/>
      <c r="F44" s="1127"/>
      <c r="G44" s="597">
        <f>G43+1</f>
        <v>18</v>
      </c>
      <c r="H44" s="700" t="s">
        <v>0</v>
      </c>
      <c r="I44" s="700" t="s">
        <v>672</v>
      </c>
      <c r="J44" s="700" t="s">
        <v>404</v>
      </c>
      <c r="K44" s="1032" t="s">
        <v>664</v>
      </c>
      <c r="L44" s="701">
        <v>0</v>
      </c>
      <c r="M44" s="702">
        <f>M43+TIME(0,L43,0)</f>
        <v>0.52083333333333326</v>
      </c>
    </row>
    <row r="45" spans="1:13" ht="15.75" customHeight="1" x14ac:dyDescent="0.2">
      <c r="A45" s="58"/>
      <c r="B45" s="1231" t="s">
        <v>336</v>
      </c>
      <c r="C45" s="484"/>
      <c r="E45" s="1128"/>
      <c r="F45" s="1128"/>
      <c r="G45" s="719" t="s">
        <v>664</v>
      </c>
      <c r="H45" s="706"/>
      <c r="I45" s="706" t="s">
        <v>664</v>
      </c>
      <c r="J45" s="706" t="s">
        <v>664</v>
      </c>
      <c r="K45" s="415" t="s">
        <v>664</v>
      </c>
      <c r="L45" s="707">
        <v>0</v>
      </c>
      <c r="M45" s="708">
        <f>M44+TIME(0,L44,0)</f>
        <v>0.52083333333333326</v>
      </c>
    </row>
    <row r="46" spans="1:13" ht="15.75" customHeight="1" x14ac:dyDescent="0.2">
      <c r="A46" s="58"/>
      <c r="B46" s="1231" t="s">
        <v>337</v>
      </c>
      <c r="C46" s="484"/>
      <c r="E46" s="1127"/>
      <c r="F46" s="1127"/>
      <c r="G46" s="698"/>
      <c r="H46" s="700"/>
      <c r="I46" s="1117"/>
      <c r="J46" s="700"/>
      <c r="K46" s="700"/>
      <c r="L46" s="701"/>
      <c r="M46" s="702"/>
    </row>
    <row r="47" spans="1:13" ht="15.75" customHeight="1" x14ac:dyDescent="0.2">
      <c r="A47" s="58"/>
      <c r="B47" s="1231" t="s">
        <v>198</v>
      </c>
      <c r="C47" s="484"/>
      <c r="E47" s="1121"/>
      <c r="F47" s="1121"/>
      <c r="G47" s="1008"/>
      <c r="H47" s="1121"/>
      <c r="I47" s="1121"/>
      <c r="J47" s="1121"/>
      <c r="K47" s="1121"/>
      <c r="L47" s="1121"/>
      <c r="M47" s="545"/>
    </row>
    <row r="48" spans="1:13" ht="15.75" customHeight="1" x14ac:dyDescent="0.2">
      <c r="A48" s="58"/>
      <c r="B48" s="1231" t="s">
        <v>342</v>
      </c>
      <c r="C48" s="484"/>
      <c r="E48" s="1068"/>
      <c r="F48" s="1068"/>
      <c r="G48" s="1107"/>
      <c r="H48" s="1108"/>
      <c r="I48" s="1069"/>
      <c r="J48" s="1108"/>
      <c r="K48" s="1108"/>
      <c r="L48" s="1109"/>
      <c r="M48" s="542"/>
    </row>
    <row r="49" spans="1:13" ht="15.75" customHeight="1" x14ac:dyDescent="0.2">
      <c r="A49" s="58"/>
      <c r="B49" s="1231" t="s">
        <v>338</v>
      </c>
      <c r="C49" s="484"/>
      <c r="E49" s="1068"/>
      <c r="F49" s="1777" t="s">
        <v>698</v>
      </c>
      <c r="G49" s="1777"/>
      <c r="H49" s="1777"/>
      <c r="I49" s="1777"/>
      <c r="J49" s="1777"/>
      <c r="K49" s="1777"/>
      <c r="L49" s="1777"/>
      <c r="M49" s="1777"/>
    </row>
    <row r="50" spans="1:13" ht="15.75" customHeight="1" x14ac:dyDescent="0.2">
      <c r="A50" s="58"/>
      <c r="B50" s="1231" t="s">
        <v>197</v>
      </c>
      <c r="C50" s="484"/>
      <c r="E50" s="1128"/>
      <c r="F50" s="1128"/>
      <c r="G50" s="1106"/>
      <c r="H50" s="1104"/>
      <c r="I50" s="1116"/>
      <c r="J50" s="1104"/>
      <c r="K50" s="1104"/>
      <c r="L50" s="1105"/>
      <c r="M50" s="730"/>
    </row>
    <row r="51" spans="1:13" ht="15.75" customHeight="1" x14ac:dyDescent="0.2">
      <c r="A51" s="58"/>
      <c r="B51" s="1231" t="s">
        <v>339</v>
      </c>
      <c r="C51" s="484"/>
      <c r="E51" s="1127"/>
      <c r="F51" s="1127"/>
      <c r="G51" s="698">
        <v>19</v>
      </c>
      <c r="H51" s="1050" t="s">
        <v>0</v>
      </c>
      <c r="I51" s="1087" t="s">
        <v>671</v>
      </c>
      <c r="J51" s="1015" t="s">
        <v>239</v>
      </c>
      <c r="K51" s="1015" t="s">
        <v>1</v>
      </c>
      <c r="L51" s="701">
        <v>1</v>
      </c>
      <c r="M51" s="702">
        <v>0.66666666666666663</v>
      </c>
    </row>
    <row r="52" spans="1:13" ht="27" customHeight="1" x14ac:dyDescent="0.2">
      <c r="A52" s="58"/>
      <c r="B52" s="1244" t="s">
        <v>170</v>
      </c>
      <c r="C52" s="484"/>
      <c r="E52" s="1128"/>
      <c r="F52" s="1128"/>
      <c r="G52" s="704">
        <f>G51+1</f>
        <v>20</v>
      </c>
      <c r="H52" s="1026" t="s">
        <v>0</v>
      </c>
      <c r="I52" s="1118" t="s">
        <v>354</v>
      </c>
      <c r="J52" s="1026" t="s">
        <v>239</v>
      </c>
      <c r="K52" s="1026" t="s">
        <v>1</v>
      </c>
      <c r="L52" s="707">
        <v>4</v>
      </c>
      <c r="M52" s="708">
        <f t="shared" ref="M52:M57" si="2">M51+TIME(0,L51,0)</f>
        <v>0.66736111111111107</v>
      </c>
    </row>
    <row r="53" spans="1:13" ht="15.75" customHeight="1" x14ac:dyDescent="0.2">
      <c r="A53" s="58"/>
      <c r="B53" s="60"/>
      <c r="C53" s="59"/>
      <c r="E53" s="1127"/>
      <c r="F53" s="1127"/>
      <c r="G53" s="698">
        <v>21</v>
      </c>
      <c r="H53" s="1015" t="s">
        <v>2</v>
      </c>
      <c r="I53" s="1119" t="s">
        <v>3</v>
      </c>
      <c r="J53" s="1015" t="s">
        <v>239</v>
      </c>
      <c r="K53" s="1015" t="s">
        <v>4</v>
      </c>
      <c r="L53" s="701">
        <v>10</v>
      </c>
      <c r="M53" s="702">
        <f t="shared" si="2"/>
        <v>0.67013888888888884</v>
      </c>
    </row>
    <row r="54" spans="1:13" ht="15.75" customHeight="1" thickBot="1" x14ac:dyDescent="0.25">
      <c r="A54" s="621"/>
      <c r="B54" s="622" t="s">
        <v>559</v>
      </c>
      <c r="C54" s="623"/>
      <c r="E54" s="1128"/>
      <c r="F54" s="1128"/>
      <c r="G54" s="704">
        <f>G53+1</f>
        <v>22</v>
      </c>
      <c r="H54" s="706" t="s">
        <v>5</v>
      </c>
      <c r="I54" s="706" t="s">
        <v>68</v>
      </c>
      <c r="J54" s="706" t="s">
        <v>6</v>
      </c>
      <c r="K54" s="706" t="s">
        <v>4</v>
      </c>
      <c r="L54" s="707">
        <v>105</v>
      </c>
      <c r="M54" s="708">
        <f t="shared" si="2"/>
        <v>0.67708333333333326</v>
      </c>
    </row>
    <row r="55" spans="1:13" ht="15.75" customHeight="1" x14ac:dyDescent="0.2">
      <c r="E55" s="1127"/>
      <c r="F55" s="1127"/>
      <c r="G55" s="698">
        <v>23</v>
      </c>
      <c r="H55" s="700" t="s">
        <v>0</v>
      </c>
      <c r="I55" s="700" t="s">
        <v>673</v>
      </c>
      <c r="J55" s="700" t="s">
        <v>404</v>
      </c>
      <c r="K55" s="1032" t="s">
        <v>4</v>
      </c>
      <c r="L55" s="701">
        <v>0</v>
      </c>
      <c r="M55" s="702">
        <f t="shared" si="2"/>
        <v>0.74999999999999989</v>
      </c>
    </row>
    <row r="56" spans="1:13" ht="15.75" customHeight="1" x14ac:dyDescent="0.2">
      <c r="E56" s="1128"/>
      <c r="F56" s="1128"/>
      <c r="G56" s="719" t="s">
        <v>664</v>
      </c>
      <c r="H56" s="706" t="s">
        <v>664</v>
      </c>
      <c r="I56" s="706" t="s">
        <v>664</v>
      </c>
      <c r="J56" s="706" t="s">
        <v>664</v>
      </c>
      <c r="K56" s="415" t="s">
        <v>664</v>
      </c>
      <c r="L56" s="707">
        <v>0</v>
      </c>
      <c r="M56" s="708">
        <f t="shared" si="2"/>
        <v>0.74999999999999989</v>
      </c>
    </row>
    <row r="57" spans="1:13" ht="15.75" customHeight="1" x14ac:dyDescent="0.2">
      <c r="E57" s="1127"/>
      <c r="F57" s="1127"/>
      <c r="G57" s="698" t="s">
        <v>664</v>
      </c>
      <c r="H57" s="700" t="s">
        <v>664</v>
      </c>
      <c r="I57" s="1117" t="s">
        <v>664</v>
      </c>
      <c r="J57" s="700" t="s">
        <v>664</v>
      </c>
      <c r="K57" s="700" t="s">
        <v>664</v>
      </c>
      <c r="L57" s="701">
        <v>0</v>
      </c>
      <c r="M57" s="702">
        <f t="shared" si="2"/>
        <v>0.74999999999999989</v>
      </c>
    </row>
    <row r="58" spans="1:13" ht="15.75" customHeight="1" x14ac:dyDescent="0.2">
      <c r="E58" s="1121"/>
      <c r="F58" s="1121"/>
      <c r="G58" s="1008"/>
      <c r="H58" s="1121"/>
      <c r="I58" s="1121"/>
      <c r="J58" s="1121"/>
      <c r="K58" s="1121"/>
      <c r="L58" s="1121"/>
      <c r="M58" s="545"/>
    </row>
    <row r="59" spans="1:13" ht="15.75" customHeight="1" x14ac:dyDescent="0.2">
      <c r="E59" s="1068"/>
      <c r="F59" s="1068"/>
      <c r="G59" s="1107"/>
      <c r="H59" s="1108"/>
      <c r="I59" s="1069"/>
      <c r="J59" s="1108"/>
      <c r="K59" s="1108"/>
      <c r="L59" s="1109"/>
      <c r="M59" s="542"/>
    </row>
    <row r="60" spans="1:13" ht="15.75" customHeight="1" x14ac:dyDescent="0.2">
      <c r="E60" s="1068"/>
      <c r="F60" s="1777" t="s">
        <v>699</v>
      </c>
      <c r="G60" s="1777"/>
      <c r="H60" s="1777"/>
      <c r="I60" s="1777"/>
      <c r="J60" s="1777"/>
      <c r="K60" s="1777"/>
      <c r="L60" s="1777"/>
      <c r="M60" s="1777"/>
    </row>
    <row r="61" spans="1:13" ht="15.75" customHeight="1" x14ac:dyDescent="0.2">
      <c r="E61" s="1128"/>
      <c r="F61" s="1128"/>
      <c r="G61" s="1106"/>
      <c r="H61" s="1104"/>
      <c r="I61" s="1116"/>
      <c r="J61" s="1104"/>
      <c r="K61" s="1104"/>
      <c r="L61" s="1105"/>
      <c r="M61" s="730"/>
    </row>
    <row r="62" spans="1:13" ht="15.75" customHeight="1" x14ac:dyDescent="0.2">
      <c r="E62" s="1127"/>
      <c r="F62" s="1127"/>
      <c r="G62" s="698">
        <v>24</v>
      </c>
      <c r="H62" s="1050" t="s">
        <v>0</v>
      </c>
      <c r="I62" s="1087" t="s">
        <v>674</v>
      </c>
      <c r="J62" s="1015" t="s">
        <v>239</v>
      </c>
      <c r="K62" s="1015" t="s">
        <v>1</v>
      </c>
      <c r="L62" s="701">
        <v>1</v>
      </c>
      <c r="M62" s="702">
        <v>0.8125</v>
      </c>
    </row>
    <row r="63" spans="1:13" ht="15.75" customHeight="1" x14ac:dyDescent="0.2">
      <c r="E63" s="1128"/>
      <c r="F63" s="1128"/>
      <c r="G63" s="704">
        <f>G62+1</f>
        <v>25</v>
      </c>
      <c r="H63" s="1026" t="s">
        <v>0</v>
      </c>
      <c r="I63" s="1118" t="s">
        <v>354</v>
      </c>
      <c r="J63" s="1026" t="s">
        <v>239</v>
      </c>
      <c r="K63" s="1026" t="s">
        <v>1</v>
      </c>
      <c r="L63" s="707">
        <v>4</v>
      </c>
      <c r="M63" s="708">
        <f t="shared" ref="M63:M68" si="3">M62+TIME(0,L62,0)</f>
        <v>0.81319444444444444</v>
      </c>
    </row>
    <row r="64" spans="1:13" ht="15.75" customHeight="1" x14ac:dyDescent="0.2">
      <c r="E64" s="1127"/>
      <c r="F64" s="1127"/>
      <c r="G64" s="543">
        <f>G63+1</f>
        <v>26</v>
      </c>
      <c r="H64" s="1015" t="s">
        <v>2</v>
      </c>
      <c r="I64" s="1119" t="s">
        <v>3</v>
      </c>
      <c r="J64" s="1015" t="s">
        <v>239</v>
      </c>
      <c r="K64" s="1015" t="s">
        <v>4</v>
      </c>
      <c r="L64" s="701">
        <v>10</v>
      </c>
      <c r="M64" s="702">
        <f t="shared" si="3"/>
        <v>0.81597222222222221</v>
      </c>
    </row>
    <row r="65" spans="5:13" ht="15.75" customHeight="1" x14ac:dyDescent="0.2">
      <c r="E65" s="1128"/>
      <c r="F65" s="1128"/>
      <c r="G65" s="704">
        <f>G64+1</f>
        <v>27</v>
      </c>
      <c r="H65" s="706" t="s">
        <v>660</v>
      </c>
      <c r="I65" s="706" t="s">
        <v>68</v>
      </c>
      <c r="J65" s="706" t="s">
        <v>6</v>
      </c>
      <c r="K65" s="706" t="s">
        <v>658</v>
      </c>
      <c r="L65" s="707">
        <v>105</v>
      </c>
      <c r="M65" s="708">
        <f t="shared" si="3"/>
        <v>0.82291666666666663</v>
      </c>
    </row>
    <row r="66" spans="5:13" ht="15.75" customHeight="1" x14ac:dyDescent="0.2">
      <c r="E66" s="1127"/>
      <c r="F66" s="1127"/>
      <c r="G66" s="543">
        <f>G65+1</f>
        <v>28</v>
      </c>
      <c r="H66" s="700" t="s">
        <v>0</v>
      </c>
      <c r="I66" s="700" t="s">
        <v>675</v>
      </c>
      <c r="J66" s="700" t="s">
        <v>404</v>
      </c>
      <c r="K66" s="1032" t="s">
        <v>664</v>
      </c>
      <c r="L66" s="701">
        <v>0</v>
      </c>
      <c r="M66" s="702">
        <f t="shared" si="3"/>
        <v>0.89583333333333326</v>
      </c>
    </row>
    <row r="67" spans="5:13" ht="15.75" customHeight="1" x14ac:dyDescent="0.2">
      <c r="E67" s="1128"/>
      <c r="F67" s="1128"/>
      <c r="G67" s="325" t="s">
        <v>664</v>
      </c>
      <c r="H67" s="706" t="s">
        <v>664</v>
      </c>
      <c r="I67" s="706" t="s">
        <v>664</v>
      </c>
      <c r="J67" s="706" t="s">
        <v>664</v>
      </c>
      <c r="K67" s="415" t="s">
        <v>664</v>
      </c>
      <c r="L67" s="707">
        <v>0</v>
      </c>
      <c r="M67" s="708">
        <f t="shared" si="3"/>
        <v>0.89583333333333326</v>
      </c>
    </row>
    <row r="68" spans="5:13" ht="15.75" customHeight="1" x14ac:dyDescent="0.2">
      <c r="E68" s="1127"/>
      <c r="F68" s="1127"/>
      <c r="G68" s="543" t="s">
        <v>664</v>
      </c>
      <c r="H68" s="700" t="s">
        <v>664</v>
      </c>
      <c r="I68" s="1117" t="s">
        <v>664</v>
      </c>
      <c r="J68" s="700" t="s">
        <v>664</v>
      </c>
      <c r="K68" s="700" t="s">
        <v>664</v>
      </c>
      <c r="L68" s="701">
        <v>0</v>
      </c>
      <c r="M68" s="702">
        <f t="shared" si="3"/>
        <v>0.89583333333333326</v>
      </c>
    </row>
    <row r="69" spans="5:13" ht="15.75" customHeight="1" x14ac:dyDescent="0.2">
      <c r="E69" s="1121"/>
      <c r="F69" s="1121"/>
      <c r="G69" s="1008"/>
      <c r="H69" s="1121"/>
      <c r="I69" s="1121"/>
      <c r="J69" s="1121"/>
      <c r="K69" s="1121"/>
      <c r="L69" s="1121"/>
      <c r="M69" s="545"/>
    </row>
    <row r="70" spans="5:13" ht="15.75" customHeight="1" x14ac:dyDescent="0.2">
      <c r="E70" s="1068"/>
      <c r="F70" s="1068"/>
      <c r="G70" s="1107"/>
      <c r="H70" s="1108"/>
      <c r="I70" s="1069"/>
      <c r="J70" s="1108"/>
      <c r="K70" s="1108"/>
      <c r="L70" s="1109"/>
      <c r="M70" s="542"/>
    </row>
    <row r="71" spans="5:13" ht="15.75" customHeight="1" x14ac:dyDescent="0.2">
      <c r="E71" s="1068"/>
      <c r="F71" s="1777" t="s">
        <v>700</v>
      </c>
      <c r="G71" s="1777"/>
      <c r="H71" s="1777"/>
      <c r="I71" s="1777"/>
      <c r="J71" s="1777"/>
      <c r="K71" s="1777"/>
      <c r="L71" s="1777"/>
      <c r="M71" s="1777"/>
    </row>
    <row r="72" spans="5:13" ht="15.75" customHeight="1" x14ac:dyDescent="0.2">
      <c r="E72" s="1128"/>
      <c r="F72" s="1128"/>
      <c r="G72" s="1106"/>
      <c r="H72" s="1104"/>
      <c r="I72" s="1116"/>
      <c r="J72" s="1104"/>
      <c r="K72" s="1104"/>
      <c r="L72" s="1105"/>
      <c r="M72" s="730"/>
    </row>
    <row r="73" spans="5:13" ht="15.75" customHeight="1" x14ac:dyDescent="0.2">
      <c r="E73" s="1127"/>
      <c r="F73" s="1127"/>
      <c r="G73" s="698">
        <v>29</v>
      </c>
      <c r="H73" s="1050" t="s">
        <v>0</v>
      </c>
      <c r="I73" s="1087" t="s">
        <v>674</v>
      </c>
      <c r="J73" s="1015" t="s">
        <v>239</v>
      </c>
      <c r="K73" s="1015" t="s">
        <v>1</v>
      </c>
      <c r="L73" s="701">
        <v>1</v>
      </c>
      <c r="M73" s="702">
        <v>0.5625</v>
      </c>
    </row>
    <row r="74" spans="5:13" ht="15.75" customHeight="1" x14ac:dyDescent="0.2">
      <c r="E74" s="1128"/>
      <c r="F74" s="1128"/>
      <c r="G74" s="704">
        <f>G73+1</f>
        <v>30</v>
      </c>
      <c r="H74" s="1026" t="s">
        <v>0</v>
      </c>
      <c r="I74" s="1118" t="s">
        <v>354</v>
      </c>
      <c r="J74" s="1026" t="s">
        <v>239</v>
      </c>
      <c r="K74" s="1026" t="s">
        <v>1</v>
      </c>
      <c r="L74" s="707">
        <v>4</v>
      </c>
      <c r="M74" s="708">
        <f t="shared" ref="M74:M79" si="4">M73+TIME(0,L73,0)</f>
        <v>0.56319444444444444</v>
      </c>
    </row>
    <row r="75" spans="5:13" ht="15.75" customHeight="1" x14ac:dyDescent="0.2">
      <c r="E75" s="1127"/>
      <c r="F75" s="1127"/>
      <c r="G75" s="543">
        <f>G74+1</f>
        <v>31</v>
      </c>
      <c r="H75" s="1015" t="s">
        <v>2</v>
      </c>
      <c r="I75" s="1119" t="s">
        <v>3</v>
      </c>
      <c r="J75" s="1015" t="s">
        <v>239</v>
      </c>
      <c r="K75" s="1015" t="s">
        <v>4</v>
      </c>
      <c r="L75" s="701">
        <v>10</v>
      </c>
      <c r="M75" s="702">
        <f t="shared" si="4"/>
        <v>0.56597222222222221</v>
      </c>
    </row>
    <row r="76" spans="5:13" ht="15.75" customHeight="1" x14ac:dyDescent="0.2">
      <c r="E76" s="1128"/>
      <c r="F76" s="1128"/>
      <c r="G76" s="704">
        <f>G75+1</f>
        <v>32</v>
      </c>
      <c r="H76" s="706" t="s">
        <v>660</v>
      </c>
      <c r="I76" s="706" t="s">
        <v>68</v>
      </c>
      <c r="J76" s="706" t="s">
        <v>6</v>
      </c>
      <c r="K76" s="706" t="s">
        <v>658</v>
      </c>
      <c r="L76" s="707">
        <v>105</v>
      </c>
      <c r="M76" s="708">
        <f t="shared" si="4"/>
        <v>0.57291666666666663</v>
      </c>
    </row>
    <row r="77" spans="5:13" ht="15.75" customHeight="1" x14ac:dyDescent="0.2">
      <c r="E77" s="1127"/>
      <c r="F77" s="1127"/>
      <c r="G77" s="543">
        <f>G76+1</f>
        <v>33</v>
      </c>
      <c r="H77" s="700" t="s">
        <v>0</v>
      </c>
      <c r="I77" s="700" t="s">
        <v>672</v>
      </c>
      <c r="J77" s="700" t="s">
        <v>404</v>
      </c>
      <c r="K77" s="1032" t="s">
        <v>664</v>
      </c>
      <c r="L77" s="701">
        <v>0</v>
      </c>
      <c r="M77" s="702">
        <f t="shared" si="4"/>
        <v>0.64583333333333326</v>
      </c>
    </row>
    <row r="78" spans="5:13" ht="15.75" customHeight="1" x14ac:dyDescent="0.2">
      <c r="E78" s="1128"/>
      <c r="F78" s="1128"/>
      <c r="G78" s="325" t="s">
        <v>664</v>
      </c>
      <c r="H78" s="706" t="s">
        <v>664</v>
      </c>
      <c r="I78" s="706" t="s">
        <v>664</v>
      </c>
      <c r="J78" s="706" t="s">
        <v>664</v>
      </c>
      <c r="K78" s="415" t="s">
        <v>664</v>
      </c>
      <c r="L78" s="707">
        <v>0</v>
      </c>
      <c r="M78" s="708">
        <f t="shared" si="4"/>
        <v>0.64583333333333326</v>
      </c>
    </row>
    <row r="79" spans="5:13" ht="15.75" customHeight="1" x14ac:dyDescent="0.2">
      <c r="E79" s="1127"/>
      <c r="F79" s="1127"/>
      <c r="G79" s="543" t="s">
        <v>664</v>
      </c>
      <c r="H79" s="700" t="s">
        <v>664</v>
      </c>
      <c r="I79" s="1117" t="s">
        <v>664</v>
      </c>
      <c r="J79" s="700" t="s">
        <v>664</v>
      </c>
      <c r="K79" s="700" t="s">
        <v>664</v>
      </c>
      <c r="L79" s="701">
        <v>0</v>
      </c>
      <c r="M79" s="702">
        <f t="shared" si="4"/>
        <v>0.64583333333333326</v>
      </c>
    </row>
    <row r="80" spans="5:13" ht="15.75" customHeight="1" x14ac:dyDescent="0.2">
      <c r="E80" s="1121"/>
      <c r="F80" s="1121"/>
      <c r="G80" s="1008"/>
      <c r="H80" s="1121"/>
      <c r="I80" s="1121"/>
      <c r="J80" s="1121"/>
      <c r="K80" s="1121"/>
      <c r="L80" s="1121"/>
      <c r="M80" s="545"/>
    </row>
    <row r="81" spans="5:13" ht="15.75" customHeight="1" x14ac:dyDescent="0.2">
      <c r="E81" s="1068"/>
      <c r="F81" s="1068"/>
      <c r="G81" s="1107"/>
      <c r="H81" s="1108"/>
      <c r="I81" s="1069"/>
      <c r="J81" s="1108"/>
      <c r="K81" s="1108"/>
      <c r="L81" s="1109"/>
      <c r="M81" s="542"/>
    </row>
    <row r="82" spans="5:13" ht="15.75" customHeight="1" x14ac:dyDescent="0.2">
      <c r="E82" s="1068"/>
      <c r="F82" s="1777" t="s">
        <v>701</v>
      </c>
      <c r="G82" s="1777"/>
      <c r="H82" s="1777"/>
      <c r="I82" s="1777"/>
      <c r="J82" s="1777"/>
      <c r="K82" s="1777"/>
      <c r="L82" s="1777"/>
      <c r="M82" s="1777"/>
    </row>
    <row r="83" spans="5:13" ht="15.75" customHeight="1" x14ac:dyDescent="0.2">
      <c r="E83" s="1128"/>
      <c r="F83" s="1128"/>
      <c r="G83" s="1106" t="s">
        <v>664</v>
      </c>
      <c r="H83" s="1026" t="s">
        <v>664</v>
      </c>
      <c r="I83" s="1118" t="s">
        <v>664</v>
      </c>
      <c r="J83" s="1026" t="s">
        <v>664</v>
      </c>
      <c r="K83" s="1026" t="s">
        <v>664</v>
      </c>
      <c r="L83" s="1105"/>
      <c r="M83" s="730"/>
    </row>
    <row r="84" spans="5:13" ht="15.75" customHeight="1" x14ac:dyDescent="0.2">
      <c r="E84" s="1127"/>
      <c r="F84" s="1127"/>
      <c r="G84" s="698">
        <v>34</v>
      </c>
      <c r="H84" s="1050" t="s">
        <v>0</v>
      </c>
      <c r="I84" s="1087" t="s">
        <v>674</v>
      </c>
      <c r="J84" s="1015" t="s">
        <v>239</v>
      </c>
      <c r="K84" s="1015" t="s">
        <v>1</v>
      </c>
      <c r="L84" s="701">
        <v>1</v>
      </c>
      <c r="M84" s="702">
        <v>0.5625</v>
      </c>
    </row>
    <row r="85" spans="5:13" ht="15.75" customHeight="1" x14ac:dyDescent="0.2">
      <c r="E85" s="1128"/>
      <c r="F85" s="1128"/>
      <c r="G85" s="704">
        <f t="shared" ref="G85:G88" si="5">G84+1</f>
        <v>35</v>
      </c>
      <c r="H85" s="1026" t="s">
        <v>0</v>
      </c>
      <c r="I85" s="1118" t="s">
        <v>354</v>
      </c>
      <c r="J85" s="1026" t="s">
        <v>239</v>
      </c>
      <c r="K85" s="1026" t="s">
        <v>1</v>
      </c>
      <c r="L85" s="707">
        <v>4</v>
      </c>
      <c r="M85" s="708">
        <f t="shared" ref="M85:M88" si="6">M84+TIME(0,L84,0)</f>
        <v>0.56319444444444444</v>
      </c>
    </row>
    <row r="86" spans="5:13" ht="15.75" customHeight="1" x14ac:dyDescent="0.2">
      <c r="E86" s="1127"/>
      <c r="F86" s="1127"/>
      <c r="G86" s="543">
        <f t="shared" si="5"/>
        <v>36</v>
      </c>
      <c r="H86" s="1015" t="s">
        <v>2</v>
      </c>
      <c r="I86" s="1119" t="s">
        <v>3</v>
      </c>
      <c r="J86" s="1015" t="s">
        <v>239</v>
      </c>
      <c r="K86" s="1015" t="s">
        <v>4</v>
      </c>
      <c r="L86" s="701">
        <v>10</v>
      </c>
      <c r="M86" s="702">
        <f t="shared" si="6"/>
        <v>0.56597222222222221</v>
      </c>
    </row>
    <row r="87" spans="5:13" ht="15.75" customHeight="1" x14ac:dyDescent="0.2">
      <c r="E87" s="1128"/>
      <c r="F87" s="1128"/>
      <c r="G87" s="704">
        <f t="shared" si="5"/>
        <v>37</v>
      </c>
      <c r="H87" s="706" t="s">
        <v>660</v>
      </c>
      <c r="I87" s="706" t="s">
        <v>68</v>
      </c>
      <c r="J87" s="706" t="s">
        <v>6</v>
      </c>
      <c r="K87" s="706" t="s">
        <v>658</v>
      </c>
      <c r="L87" s="707">
        <v>105</v>
      </c>
      <c r="M87" s="708">
        <f t="shared" si="6"/>
        <v>0.57291666666666663</v>
      </c>
    </row>
    <row r="88" spans="5:13" ht="15.75" customHeight="1" x14ac:dyDescent="0.2">
      <c r="E88" s="1127"/>
      <c r="F88" s="1127"/>
      <c r="G88" s="543">
        <f t="shared" si="5"/>
        <v>38</v>
      </c>
      <c r="H88" s="700" t="s">
        <v>0</v>
      </c>
      <c r="I88" s="700" t="s">
        <v>676</v>
      </c>
      <c r="J88" s="700" t="s">
        <v>404</v>
      </c>
      <c r="K88" s="1032" t="s">
        <v>664</v>
      </c>
      <c r="L88" s="701">
        <v>0</v>
      </c>
      <c r="M88" s="702">
        <f t="shared" si="6"/>
        <v>0.64583333333333326</v>
      </c>
    </row>
    <row r="89" spans="5:13" ht="15.75" customHeight="1" x14ac:dyDescent="0.2">
      <c r="E89" s="1128"/>
      <c r="F89" s="1128"/>
      <c r="G89" s="325" t="s">
        <v>664</v>
      </c>
      <c r="H89" s="706" t="s">
        <v>664</v>
      </c>
      <c r="I89" s="706" t="s">
        <v>664</v>
      </c>
      <c r="J89" s="706" t="s">
        <v>239</v>
      </c>
      <c r="K89" s="415" t="s">
        <v>664</v>
      </c>
      <c r="L89" s="707" t="s">
        <v>664</v>
      </c>
      <c r="M89" s="708" t="s">
        <v>664</v>
      </c>
    </row>
    <row r="90" spans="5:13" ht="15.75" customHeight="1" x14ac:dyDescent="0.2">
      <c r="E90" s="1127"/>
      <c r="F90" s="1127"/>
      <c r="G90" s="543" t="s">
        <v>664</v>
      </c>
      <c r="H90" s="700" t="s">
        <v>664</v>
      </c>
      <c r="I90" s="1117" t="s">
        <v>664</v>
      </c>
      <c r="J90" s="700" t="s">
        <v>404</v>
      </c>
      <c r="K90" s="700" t="s">
        <v>664</v>
      </c>
      <c r="L90" s="701" t="s">
        <v>664</v>
      </c>
      <c r="M90" s="702" t="s">
        <v>664</v>
      </c>
    </row>
    <row r="91" spans="5:13" ht="15.75" customHeight="1" x14ac:dyDescent="0.2">
      <c r="E91" s="1121"/>
      <c r="F91" s="1121"/>
      <c r="G91" s="1008"/>
      <c r="H91" s="1121"/>
      <c r="I91" s="1121"/>
      <c r="J91" s="1121"/>
      <c r="K91" s="1121"/>
      <c r="L91" s="1121"/>
      <c r="M91" s="545"/>
    </row>
    <row r="92" spans="5:13" ht="15.75" customHeight="1" x14ac:dyDescent="0.2">
      <c r="E92" s="1068"/>
      <c r="F92" s="1068"/>
      <c r="G92" s="1107"/>
      <c r="H92" s="1108"/>
      <c r="I92" s="1069"/>
      <c r="J92" s="1108"/>
      <c r="K92" s="1108"/>
      <c r="L92" s="1109"/>
      <c r="M92" s="542"/>
    </row>
    <row r="93" spans="5:13" ht="15.75" customHeight="1" x14ac:dyDescent="0.2">
      <c r="E93" s="1068"/>
      <c r="F93" s="1777" t="s">
        <v>702</v>
      </c>
      <c r="G93" s="1777"/>
      <c r="H93" s="1777"/>
      <c r="I93" s="1777"/>
      <c r="J93" s="1777"/>
      <c r="K93" s="1777"/>
      <c r="L93" s="1777"/>
      <c r="M93" s="1777"/>
    </row>
    <row r="94" spans="5:13" ht="15.75" customHeight="1" x14ac:dyDescent="0.2">
      <c r="E94" s="1128"/>
      <c r="F94" s="1128"/>
      <c r="G94" s="1106"/>
      <c r="H94" s="1104"/>
      <c r="I94" s="1116"/>
      <c r="J94" s="1104"/>
      <c r="K94" s="1104"/>
      <c r="L94" s="1105"/>
      <c r="M94" s="730"/>
    </row>
    <row r="95" spans="5:13" ht="15.75" customHeight="1" x14ac:dyDescent="0.2">
      <c r="E95" s="1127"/>
      <c r="F95" s="1127"/>
      <c r="G95" s="698">
        <v>39</v>
      </c>
      <c r="H95" s="1050" t="s">
        <v>0</v>
      </c>
      <c r="I95" s="1087" t="s">
        <v>674</v>
      </c>
      <c r="J95" s="1015" t="s">
        <v>239</v>
      </c>
      <c r="K95" s="1015" t="s">
        <v>1</v>
      </c>
      <c r="L95" s="701">
        <v>1</v>
      </c>
      <c r="M95" s="702">
        <v>0.4375</v>
      </c>
    </row>
    <row r="96" spans="5:13" ht="15.75" customHeight="1" x14ac:dyDescent="0.2">
      <c r="E96" s="1128"/>
      <c r="F96" s="1128"/>
      <c r="G96" s="704">
        <f t="shared" ref="G96:G99" si="7">G95+1</f>
        <v>40</v>
      </c>
      <c r="H96" s="1026" t="s">
        <v>0</v>
      </c>
      <c r="I96" s="1118" t="s">
        <v>354</v>
      </c>
      <c r="J96" s="1026" t="s">
        <v>239</v>
      </c>
      <c r="K96" s="1026" t="s">
        <v>1</v>
      </c>
      <c r="L96" s="707">
        <v>4</v>
      </c>
      <c r="M96" s="708">
        <f t="shared" ref="M96:M99" si="8">M95+TIME(0,L95,0)</f>
        <v>0.43819444444444444</v>
      </c>
    </row>
    <row r="97" spans="5:13" ht="15.75" customHeight="1" x14ac:dyDescent="0.2">
      <c r="E97" s="1127"/>
      <c r="F97" s="1127"/>
      <c r="G97" s="543">
        <f t="shared" si="7"/>
        <v>41</v>
      </c>
      <c r="H97" s="1015" t="s">
        <v>2</v>
      </c>
      <c r="I97" s="1119" t="s">
        <v>3</v>
      </c>
      <c r="J97" s="1015" t="s">
        <v>239</v>
      </c>
      <c r="K97" s="1015" t="s">
        <v>4</v>
      </c>
      <c r="L97" s="701">
        <v>10</v>
      </c>
      <c r="M97" s="702">
        <f t="shared" si="8"/>
        <v>0.44097222222222221</v>
      </c>
    </row>
    <row r="98" spans="5:13" ht="15.75" customHeight="1" x14ac:dyDescent="0.2">
      <c r="E98" s="1128"/>
      <c r="F98" s="1128"/>
      <c r="G98" s="704">
        <f t="shared" si="7"/>
        <v>42</v>
      </c>
      <c r="H98" s="706" t="s">
        <v>660</v>
      </c>
      <c r="I98" s="706" t="s">
        <v>68</v>
      </c>
      <c r="J98" s="706" t="s">
        <v>6</v>
      </c>
      <c r="K98" s="706" t="s">
        <v>658</v>
      </c>
      <c r="L98" s="707">
        <v>105</v>
      </c>
      <c r="M98" s="708">
        <f t="shared" si="8"/>
        <v>0.44791666666666663</v>
      </c>
    </row>
    <row r="99" spans="5:13" ht="15.75" customHeight="1" x14ac:dyDescent="0.2">
      <c r="E99" s="1127"/>
      <c r="F99" s="1127"/>
      <c r="G99" s="543">
        <f t="shared" si="7"/>
        <v>43</v>
      </c>
      <c r="H99" s="700" t="s">
        <v>0</v>
      </c>
      <c r="I99" s="700" t="s">
        <v>677</v>
      </c>
      <c r="J99" s="700" t="s">
        <v>404</v>
      </c>
      <c r="K99" s="1032" t="s">
        <v>664</v>
      </c>
      <c r="L99" s="701">
        <v>0</v>
      </c>
      <c r="M99" s="702">
        <f t="shared" si="8"/>
        <v>0.52083333333333326</v>
      </c>
    </row>
    <row r="100" spans="5:13" ht="15.75" customHeight="1" x14ac:dyDescent="0.2">
      <c r="E100" s="1128"/>
      <c r="F100" s="1128"/>
      <c r="G100" s="325" t="s">
        <v>664</v>
      </c>
      <c r="H100" s="706" t="s">
        <v>664</v>
      </c>
      <c r="I100" s="706" t="s">
        <v>664</v>
      </c>
      <c r="J100" s="706" t="s">
        <v>664</v>
      </c>
      <c r="K100" s="415" t="s">
        <v>664</v>
      </c>
      <c r="L100" s="707" t="s">
        <v>664</v>
      </c>
      <c r="M100" s="708" t="s">
        <v>664</v>
      </c>
    </row>
    <row r="101" spans="5:13" ht="15.75" customHeight="1" x14ac:dyDescent="0.2">
      <c r="E101" s="1127"/>
      <c r="F101" s="1127"/>
      <c r="G101" s="543" t="s">
        <v>664</v>
      </c>
      <c r="H101" s="700" t="s">
        <v>664</v>
      </c>
      <c r="I101" s="1117" t="s">
        <v>678</v>
      </c>
      <c r="J101" s="700" t="s">
        <v>664</v>
      </c>
      <c r="K101" s="700" t="s">
        <v>664</v>
      </c>
      <c r="L101" s="701" t="s">
        <v>664</v>
      </c>
      <c r="M101" s="702" t="s">
        <v>664</v>
      </c>
    </row>
    <row r="102" spans="5:13" ht="15.75" customHeight="1" x14ac:dyDescent="0.2">
      <c r="E102" s="1121"/>
      <c r="F102" s="1121"/>
      <c r="G102" s="1008"/>
      <c r="H102" s="1121"/>
      <c r="I102" s="1121"/>
      <c r="J102" s="1121"/>
      <c r="K102" s="1121"/>
      <c r="L102" s="1121"/>
      <c r="M102" s="545"/>
    </row>
    <row r="103" spans="5:13" ht="15.75" customHeight="1" x14ac:dyDescent="0.2">
      <c r="E103" s="1068"/>
      <c r="F103" s="1068"/>
      <c r="G103" s="1107"/>
      <c r="H103" s="1108"/>
      <c r="I103" s="1069"/>
      <c r="J103" s="1108"/>
      <c r="K103" s="1108"/>
      <c r="L103" s="1109"/>
      <c r="M103" s="542"/>
    </row>
    <row r="104" spans="5:13" ht="15.75" customHeight="1" x14ac:dyDescent="0.2">
      <c r="E104" s="1068"/>
      <c r="F104" s="1777" t="s">
        <v>703</v>
      </c>
      <c r="G104" s="1777"/>
      <c r="H104" s="1777"/>
      <c r="I104" s="1777"/>
      <c r="J104" s="1777"/>
      <c r="K104" s="1777"/>
      <c r="L104" s="1777"/>
      <c r="M104" s="1777"/>
    </row>
    <row r="105" spans="5:13" ht="15.75" customHeight="1" x14ac:dyDescent="0.2">
      <c r="E105" s="1128"/>
      <c r="F105" s="1128" t="s">
        <v>664</v>
      </c>
      <c r="G105" s="1106"/>
      <c r="H105" s="1104"/>
      <c r="I105" s="1116"/>
      <c r="J105" s="1104"/>
      <c r="K105" s="1104"/>
      <c r="L105" s="1105"/>
      <c r="M105" s="730"/>
    </row>
    <row r="106" spans="5:13" ht="15.75" customHeight="1" x14ac:dyDescent="0.2">
      <c r="E106" s="1127"/>
      <c r="F106" s="1127"/>
      <c r="G106" s="698">
        <v>44</v>
      </c>
      <c r="H106" s="1050" t="s">
        <v>0</v>
      </c>
      <c r="I106" s="1087" t="s">
        <v>674</v>
      </c>
      <c r="J106" s="1015" t="s">
        <v>239</v>
      </c>
      <c r="K106" s="1015" t="s">
        <v>1</v>
      </c>
      <c r="L106" s="701">
        <v>1</v>
      </c>
      <c r="M106" s="702">
        <v>0.5625</v>
      </c>
    </row>
    <row r="107" spans="5:13" ht="15.75" customHeight="1" x14ac:dyDescent="0.2">
      <c r="E107" s="1128"/>
      <c r="F107" s="1128"/>
      <c r="G107" s="704">
        <f t="shared" ref="G107:G112" si="9">G106+1</f>
        <v>45</v>
      </c>
      <c r="H107" s="1026" t="s">
        <v>0</v>
      </c>
      <c r="I107" s="1118" t="s">
        <v>354</v>
      </c>
      <c r="J107" s="1026" t="s">
        <v>239</v>
      </c>
      <c r="K107" s="1026" t="s">
        <v>1</v>
      </c>
      <c r="L107" s="707">
        <v>4</v>
      </c>
      <c r="M107" s="708">
        <f t="shared" ref="M107:M112" si="10">M106+TIME(0,L106,0)</f>
        <v>0.56319444444444444</v>
      </c>
    </row>
    <row r="108" spans="5:13" ht="15.75" customHeight="1" x14ac:dyDescent="0.2">
      <c r="E108" s="1127"/>
      <c r="F108" s="1127"/>
      <c r="G108" s="543">
        <f t="shared" si="9"/>
        <v>46</v>
      </c>
      <c r="H108" s="1015" t="s">
        <v>2</v>
      </c>
      <c r="I108" s="1119" t="s">
        <v>3</v>
      </c>
      <c r="J108" s="1015" t="s">
        <v>239</v>
      </c>
      <c r="K108" s="1015" t="s">
        <v>4</v>
      </c>
      <c r="L108" s="701">
        <v>5</v>
      </c>
      <c r="M108" s="702">
        <f t="shared" si="10"/>
        <v>0.56597222222222221</v>
      </c>
    </row>
    <row r="109" spans="5:13" ht="15.75" customHeight="1" x14ac:dyDescent="0.2">
      <c r="E109" s="1128"/>
      <c r="F109" s="1128"/>
      <c r="G109" s="704">
        <f t="shared" si="9"/>
        <v>47</v>
      </c>
      <c r="H109" s="706" t="s">
        <v>660</v>
      </c>
      <c r="I109" s="706" t="s">
        <v>68</v>
      </c>
      <c r="J109" s="706" t="s">
        <v>6</v>
      </c>
      <c r="K109" s="706" t="s">
        <v>658</v>
      </c>
      <c r="L109" s="707">
        <v>80</v>
      </c>
      <c r="M109" s="708">
        <f t="shared" si="10"/>
        <v>0.56944444444444442</v>
      </c>
    </row>
    <row r="110" spans="5:13" ht="15.75" customHeight="1" x14ac:dyDescent="0.2">
      <c r="E110" s="1127"/>
      <c r="F110" s="1127"/>
      <c r="G110" s="543">
        <f t="shared" si="9"/>
        <v>48</v>
      </c>
      <c r="H110" s="700" t="s">
        <v>5</v>
      </c>
      <c r="I110" s="700" t="s">
        <v>679</v>
      </c>
      <c r="J110" s="700" t="s">
        <v>404</v>
      </c>
      <c r="K110" s="1032" t="s">
        <v>658</v>
      </c>
      <c r="L110" s="701">
        <v>15</v>
      </c>
      <c r="M110" s="702">
        <f t="shared" si="10"/>
        <v>0.625</v>
      </c>
    </row>
    <row r="111" spans="5:13" ht="15.75" customHeight="1" x14ac:dyDescent="0.2">
      <c r="E111" s="1128"/>
      <c r="F111" s="1128"/>
      <c r="G111" s="704">
        <f t="shared" si="9"/>
        <v>49</v>
      </c>
      <c r="H111" s="706" t="s">
        <v>5</v>
      </c>
      <c r="I111" s="706" t="s">
        <v>680</v>
      </c>
      <c r="J111" s="706" t="s">
        <v>239</v>
      </c>
      <c r="K111" s="415" t="s">
        <v>658</v>
      </c>
      <c r="L111" s="707">
        <v>15</v>
      </c>
      <c r="M111" s="708">
        <f t="shared" si="10"/>
        <v>0.63541666666666663</v>
      </c>
    </row>
    <row r="112" spans="5:13" ht="15.75" customHeight="1" x14ac:dyDescent="0.2">
      <c r="E112" s="1127"/>
      <c r="F112" s="1127"/>
      <c r="G112" s="543">
        <f t="shared" si="9"/>
        <v>50</v>
      </c>
      <c r="H112" s="700" t="s">
        <v>0</v>
      </c>
      <c r="I112" s="1117" t="s">
        <v>242</v>
      </c>
      <c r="J112" s="700" t="s">
        <v>404</v>
      </c>
      <c r="K112" s="700" t="s">
        <v>667</v>
      </c>
      <c r="L112" s="701">
        <v>0</v>
      </c>
      <c r="M112" s="702">
        <f t="shared" si="10"/>
        <v>0.64583333333333326</v>
      </c>
    </row>
    <row r="113" spans="5:14" ht="15.75" customHeight="1" x14ac:dyDescent="0.2">
      <c r="E113" s="1121"/>
      <c r="F113" s="1121"/>
      <c r="G113" s="1008"/>
      <c r="H113" s="1121"/>
      <c r="I113" s="1121"/>
      <c r="J113" s="1121"/>
      <c r="K113" s="1121"/>
      <c r="L113" s="1121"/>
      <c r="M113" s="545"/>
    </row>
    <row r="114" spans="5:14" ht="15.75" customHeight="1" x14ac:dyDescent="0.2">
      <c r="E114" s="658"/>
      <c r="F114" s="658"/>
      <c r="G114" s="658"/>
      <c r="H114" s="658"/>
      <c r="I114" s="658"/>
      <c r="J114" s="658"/>
      <c r="K114" s="658"/>
      <c r="L114" s="658"/>
      <c r="M114" s="658"/>
    </row>
    <row r="115" spans="5:14" ht="15.75" customHeight="1" x14ac:dyDescent="0.2">
      <c r="E115" s="658"/>
      <c r="F115" s="658"/>
      <c r="G115" s="658"/>
      <c r="H115" s="658"/>
      <c r="I115" s="658"/>
      <c r="J115" s="658"/>
      <c r="K115" s="658"/>
      <c r="L115" s="658"/>
      <c r="M115" s="658"/>
    </row>
    <row r="116" spans="5:14" ht="15.75" customHeight="1" x14ac:dyDescent="0.2">
      <c r="E116" s="658"/>
      <c r="F116" s="658"/>
      <c r="G116" s="658"/>
      <c r="H116" s="658"/>
      <c r="I116" s="658"/>
      <c r="J116" s="658"/>
      <c r="K116" s="658"/>
      <c r="L116" s="658"/>
      <c r="M116" s="658"/>
      <c r="N116" s="658"/>
    </row>
    <row r="117" spans="5:14" ht="15.75" customHeight="1" x14ac:dyDescent="0.2">
      <c r="E117" s="658"/>
      <c r="F117" s="658"/>
      <c r="G117" s="658"/>
      <c r="H117" s="658"/>
      <c r="I117" s="658"/>
      <c r="J117" s="658"/>
      <c r="K117" s="658"/>
      <c r="L117" s="658"/>
      <c r="M117" s="658"/>
      <c r="N117" s="658"/>
    </row>
    <row r="118" spans="5:14" ht="15.75" customHeight="1" x14ac:dyDescent="0.2">
      <c r="E118" s="658"/>
      <c r="F118" s="658"/>
      <c r="G118" s="658"/>
      <c r="H118" s="658"/>
      <c r="I118" s="658"/>
      <c r="J118" s="658"/>
      <c r="K118" s="658"/>
      <c r="L118" s="658"/>
      <c r="M118" s="658"/>
      <c r="N118" s="658"/>
    </row>
    <row r="119" spans="5:14" ht="15.75" customHeight="1" x14ac:dyDescent="0.2">
      <c r="E119" s="658"/>
      <c r="F119" s="658"/>
      <c r="G119" s="658"/>
      <c r="H119" s="658"/>
      <c r="I119" s="658"/>
      <c r="J119" s="658"/>
      <c r="K119" s="658"/>
      <c r="L119" s="658"/>
      <c r="M119" s="658"/>
      <c r="N119" s="658"/>
    </row>
    <row r="120" spans="5:14" ht="15.75" customHeight="1" x14ac:dyDescent="0.2">
      <c r="E120" s="658"/>
      <c r="F120" s="658"/>
      <c r="G120" s="658"/>
      <c r="H120" s="658"/>
      <c r="I120" s="658"/>
      <c r="J120" s="658"/>
      <c r="K120" s="658"/>
      <c r="L120" s="658"/>
      <c r="M120" s="658"/>
      <c r="N120" s="658"/>
    </row>
    <row r="121" spans="5:14" ht="15.75" customHeight="1" x14ac:dyDescent="0.2">
      <c r="E121" s="658"/>
      <c r="F121" s="658"/>
      <c r="G121" s="658"/>
      <c r="H121" s="658"/>
      <c r="I121" s="658"/>
      <c r="J121" s="658"/>
      <c r="K121" s="658"/>
      <c r="L121" s="658"/>
      <c r="M121" s="658"/>
      <c r="N121" s="658"/>
    </row>
    <row r="122" spans="5:14" ht="15.75" customHeight="1" x14ac:dyDescent="0.2">
      <c r="E122" s="658"/>
      <c r="F122" s="658"/>
      <c r="G122" s="658"/>
      <c r="H122" s="658"/>
      <c r="I122" s="658"/>
      <c r="J122" s="658"/>
      <c r="K122" s="658"/>
      <c r="L122" s="658"/>
      <c r="M122" s="658"/>
      <c r="N122" s="658"/>
    </row>
    <row r="123" spans="5:14" ht="15.75" customHeight="1" x14ac:dyDescent="0.2">
      <c r="E123" s="658"/>
      <c r="F123" s="658"/>
      <c r="G123" s="658"/>
      <c r="H123" s="658"/>
      <c r="I123" s="658"/>
      <c r="J123" s="658"/>
      <c r="K123" s="658"/>
      <c r="L123" s="658"/>
      <c r="M123" s="658"/>
      <c r="N123" s="658"/>
    </row>
    <row r="124" spans="5:14" ht="15.75" customHeight="1" x14ac:dyDescent="0.2">
      <c r="E124" s="658"/>
      <c r="F124" s="658"/>
      <c r="G124" s="658"/>
      <c r="H124" s="658"/>
      <c r="I124" s="658"/>
      <c r="J124" s="658"/>
      <c r="K124" s="658"/>
      <c r="L124" s="658"/>
      <c r="M124" s="658"/>
      <c r="N124" s="658"/>
    </row>
    <row r="125" spans="5:14" ht="15.75" customHeight="1" x14ac:dyDescent="0.2">
      <c r="E125" s="658"/>
      <c r="F125" s="658"/>
      <c r="G125" s="658"/>
      <c r="H125" s="658"/>
      <c r="I125" s="658"/>
      <c r="J125" s="658"/>
      <c r="K125" s="658"/>
      <c r="L125" s="658"/>
      <c r="M125" s="658"/>
      <c r="N125" s="658"/>
    </row>
    <row r="126" spans="5:14" ht="15.75" customHeight="1" x14ac:dyDescent="0.2">
      <c r="E126" s="658"/>
      <c r="F126" s="658"/>
      <c r="G126" s="658"/>
      <c r="H126" s="658"/>
      <c r="I126" s="658"/>
      <c r="J126" s="658"/>
      <c r="K126" s="658"/>
      <c r="L126" s="658"/>
      <c r="M126" s="658"/>
      <c r="N126" s="658"/>
    </row>
    <row r="127" spans="5:14" ht="15.75" customHeight="1" x14ac:dyDescent="0.2">
      <c r="E127" s="658"/>
      <c r="F127" s="658"/>
      <c r="G127" s="658"/>
      <c r="H127" s="658"/>
      <c r="I127" s="658"/>
      <c r="J127" s="658"/>
      <c r="K127" s="658"/>
      <c r="L127" s="658"/>
      <c r="M127" s="658"/>
      <c r="N127" s="658"/>
    </row>
    <row r="128" spans="5:14" ht="15.75" customHeight="1" x14ac:dyDescent="0.2">
      <c r="E128" s="658"/>
      <c r="F128" s="658"/>
      <c r="G128" s="658"/>
      <c r="H128" s="658"/>
      <c r="I128" s="658"/>
      <c r="J128" s="658"/>
      <c r="K128" s="658"/>
      <c r="L128" s="658"/>
      <c r="M128" s="658"/>
      <c r="N128" s="658"/>
    </row>
    <row r="129" spans="5:14" ht="15.75" customHeight="1" x14ac:dyDescent="0.2">
      <c r="E129" s="658"/>
      <c r="F129" s="658"/>
      <c r="G129" s="658"/>
      <c r="H129" s="658"/>
      <c r="I129" s="658"/>
      <c r="J129" s="658"/>
      <c r="K129" s="658"/>
      <c r="L129" s="658"/>
      <c r="M129" s="658"/>
      <c r="N129" s="658"/>
    </row>
    <row r="130" spans="5:14" ht="15.75" customHeight="1" x14ac:dyDescent="0.2">
      <c r="E130" s="658"/>
      <c r="F130" s="658"/>
      <c r="G130" s="658"/>
      <c r="H130" s="658"/>
      <c r="I130" s="658"/>
      <c r="J130" s="658"/>
      <c r="K130" s="658"/>
      <c r="L130" s="658"/>
      <c r="M130" s="658"/>
      <c r="N130" s="658"/>
    </row>
    <row r="131" spans="5:14" ht="15.75" customHeight="1" x14ac:dyDescent="0.2">
      <c r="E131" s="658"/>
      <c r="F131" s="658"/>
      <c r="G131" s="658"/>
      <c r="H131" s="658"/>
      <c r="I131" s="658"/>
      <c r="J131" s="658"/>
      <c r="K131" s="658"/>
      <c r="L131" s="658"/>
      <c r="M131" s="658"/>
      <c r="N131" s="658"/>
    </row>
  </sheetData>
  <mergeCells count="13">
    <mergeCell ref="F93:M93"/>
    <mergeCell ref="F104:M104"/>
    <mergeCell ref="E9:M9"/>
    <mergeCell ref="F71:M71"/>
    <mergeCell ref="F60:M60"/>
    <mergeCell ref="F49:M49"/>
    <mergeCell ref="F82:M82"/>
    <mergeCell ref="B4:B6"/>
    <mergeCell ref="F4:M4"/>
    <mergeCell ref="E2:M2"/>
    <mergeCell ref="F3:M3"/>
    <mergeCell ref="F38:M38"/>
    <mergeCell ref="F27:M27"/>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rintOptions gridLines="1"/>
  <pageMargins left="0.25" right="0.25" top="0.25" bottom="0.75" header="0.5" footer="0.5"/>
  <pageSetup scale="70" orientation="portrait" horizontalDpi="300" verticalDpi="300" r:id="rId1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86"/>
  <sheetViews>
    <sheetView zoomScale="66" zoomScaleNormal="66" workbookViewId="0"/>
  </sheetViews>
  <sheetFormatPr defaultRowHeight="12.75" x14ac:dyDescent="0.2"/>
  <cols>
    <col min="1" max="1" width="1.42578125" style="658" customWidth="1"/>
    <col min="2" max="2" width="13.5703125" style="658" customWidth="1"/>
    <col min="3" max="3" width="1.42578125" style="658" customWidth="1"/>
    <col min="4" max="4" width="4.42578125" style="658" customWidth="1"/>
    <col min="5" max="5" width="2.5703125" style="658" customWidth="1"/>
    <col min="6" max="6" width="4.85546875" style="658" customWidth="1"/>
    <col min="7" max="8" width="9.140625" style="658"/>
    <col min="9" max="9" width="71.140625" style="658" customWidth="1"/>
    <col min="10" max="16384" width="9.140625" style="658"/>
  </cols>
  <sheetData>
    <row r="1" spans="1:17" ht="15.75" x14ac:dyDescent="0.2">
      <c r="A1" s="1248"/>
      <c r="B1" s="671" t="s">
        <v>559</v>
      </c>
      <c r="C1" s="1249"/>
      <c r="E1" s="993"/>
      <c r="F1" s="993"/>
      <c r="G1" s="993"/>
      <c r="H1" s="993"/>
      <c r="I1" s="993"/>
      <c r="J1" s="993"/>
      <c r="K1" s="993"/>
      <c r="L1" s="993"/>
      <c r="M1" s="994"/>
    </row>
    <row r="2" spans="1:17" ht="18.75" thickBot="1" x14ac:dyDescent="0.25">
      <c r="A2" s="620"/>
      <c r="B2" s="1232"/>
      <c r="C2" s="59"/>
      <c r="E2" s="1779" t="s">
        <v>727</v>
      </c>
      <c r="F2" s="1779"/>
      <c r="G2" s="1779"/>
      <c r="H2" s="1779"/>
      <c r="I2" s="1779"/>
      <c r="J2" s="1779"/>
      <c r="K2" s="1779"/>
      <c r="L2" s="1779"/>
      <c r="M2" s="1779"/>
    </row>
    <row r="3" spans="1:17" ht="18.75" thickBot="1" x14ac:dyDescent="0.25">
      <c r="A3" s="620"/>
      <c r="B3" s="306" t="s">
        <v>106</v>
      </c>
      <c r="C3" s="59"/>
      <c r="E3" s="995"/>
      <c r="F3" s="1780"/>
      <c r="G3" s="1780"/>
      <c r="H3" s="1780"/>
      <c r="I3" s="1780"/>
      <c r="J3" s="1780"/>
      <c r="K3" s="1780"/>
      <c r="L3" s="1780"/>
      <c r="M3" s="1780"/>
    </row>
    <row r="4" spans="1:17" ht="15.75" customHeight="1" x14ac:dyDescent="0.2">
      <c r="A4" s="620"/>
      <c r="B4" s="1423" t="str">
        <f>Title!$B$4</f>
        <v>R3</v>
      </c>
      <c r="C4" s="59"/>
      <c r="E4" s="322"/>
      <c r="F4" s="1740" t="s">
        <v>70</v>
      </c>
      <c r="G4" s="1740"/>
      <c r="H4" s="1740"/>
      <c r="I4" s="1740"/>
      <c r="J4" s="1740"/>
      <c r="K4" s="1740"/>
      <c r="L4" s="1740"/>
      <c r="M4" s="1740"/>
    </row>
    <row r="5" spans="1:17" ht="15.75" x14ac:dyDescent="0.2">
      <c r="A5" s="620"/>
      <c r="B5" s="1424"/>
      <c r="C5" s="59"/>
      <c r="E5" s="1063"/>
      <c r="F5" s="1064" t="s">
        <v>6</v>
      </c>
      <c r="G5" s="1034" t="s">
        <v>637</v>
      </c>
      <c r="H5" s="1065"/>
      <c r="I5" s="1066"/>
      <c r="J5" s="1066"/>
      <c r="K5" s="1066"/>
      <c r="L5" s="1066"/>
      <c r="M5" s="1091"/>
      <c r="O5"/>
      <c r="P5"/>
      <c r="Q5"/>
    </row>
    <row r="6" spans="1:17" ht="16.5" thickBot="1" x14ac:dyDescent="0.25">
      <c r="A6" s="620"/>
      <c r="B6" s="1425"/>
      <c r="C6" s="59"/>
      <c r="E6" s="1063"/>
      <c r="F6" s="1064" t="s">
        <v>6</v>
      </c>
      <c r="G6" s="1034" t="s">
        <v>638</v>
      </c>
      <c r="H6" s="1065"/>
      <c r="I6" s="1066"/>
      <c r="J6" s="1066"/>
      <c r="K6" s="1066"/>
      <c r="L6" s="1066"/>
      <c r="M6" s="1091"/>
      <c r="O6"/>
      <c r="P6"/>
      <c r="Q6"/>
    </row>
    <row r="7" spans="1:17" ht="16.5" thickBot="1" x14ac:dyDescent="0.25">
      <c r="A7" s="620"/>
      <c r="B7" s="60"/>
      <c r="C7" s="534"/>
      <c r="E7" s="1063"/>
      <c r="F7" s="1064" t="s">
        <v>6</v>
      </c>
      <c r="G7" s="1034" t="s">
        <v>639</v>
      </c>
      <c r="H7" s="1065"/>
      <c r="I7" s="1066"/>
      <c r="J7" s="1066"/>
      <c r="K7" s="1066"/>
      <c r="L7" s="1066"/>
      <c r="M7" s="1091"/>
      <c r="O7"/>
      <c r="P7"/>
      <c r="Q7"/>
    </row>
    <row r="8" spans="1:17" ht="18" customHeight="1" x14ac:dyDescent="0.2">
      <c r="A8" s="620"/>
      <c r="B8" s="1216" t="s">
        <v>167</v>
      </c>
      <c r="C8" s="479"/>
      <c r="E8" s="1068"/>
      <c r="F8" s="1068"/>
      <c r="G8" s="1036"/>
      <c r="H8" s="1037"/>
      <c r="I8" s="1069"/>
      <c r="J8" s="1037"/>
      <c r="K8" s="1037"/>
      <c r="L8" s="1038"/>
      <c r="M8" s="1092"/>
      <c r="O8"/>
      <c r="P8"/>
      <c r="Q8"/>
    </row>
    <row r="9" spans="1:17" ht="18" customHeight="1" x14ac:dyDescent="0.2">
      <c r="A9" s="620"/>
      <c r="B9" s="1241" t="s">
        <v>194</v>
      </c>
      <c r="C9" s="479"/>
      <c r="E9" s="1068"/>
      <c r="F9" s="1068"/>
      <c r="G9" s="1759" t="s">
        <v>728</v>
      </c>
      <c r="H9" s="1759"/>
      <c r="I9" s="1759"/>
      <c r="J9" s="1759"/>
      <c r="K9" s="1759"/>
      <c r="L9" s="1759"/>
      <c r="M9" s="1759"/>
      <c r="O9"/>
      <c r="P9"/>
      <c r="Q9"/>
    </row>
    <row r="10" spans="1:17" ht="18" x14ac:dyDescent="0.2">
      <c r="A10" s="620"/>
      <c r="B10" s="665"/>
      <c r="C10" s="672"/>
      <c r="E10" s="1070"/>
      <c r="F10" s="1070"/>
      <c r="G10" s="1061"/>
      <c r="H10" s="1061"/>
      <c r="I10" s="1061"/>
      <c r="J10" s="1061"/>
      <c r="K10" s="1061"/>
      <c r="L10" s="1061"/>
      <c r="M10" s="1093"/>
    </row>
    <row r="11" spans="1:17" ht="15.75" x14ac:dyDescent="0.2">
      <c r="A11" s="620"/>
      <c r="B11" s="1243" t="s">
        <v>560</v>
      </c>
      <c r="C11" s="479"/>
      <c r="E11" s="1085"/>
      <c r="F11" s="1085"/>
      <c r="G11" s="1020">
        <v>1</v>
      </c>
      <c r="H11" s="1015" t="s">
        <v>0</v>
      </c>
      <c r="I11" s="1019" t="s">
        <v>173</v>
      </c>
      <c r="J11" s="1015" t="s">
        <v>239</v>
      </c>
      <c r="K11" s="1015" t="s">
        <v>1</v>
      </c>
      <c r="L11" s="1016">
        <v>0</v>
      </c>
      <c r="M11" s="1130">
        <v>0.5625</v>
      </c>
    </row>
    <row r="12" spans="1:17" ht="15.75" x14ac:dyDescent="0.2">
      <c r="A12" s="58"/>
      <c r="B12" s="669" t="s">
        <v>561</v>
      </c>
      <c r="C12" s="59"/>
      <c r="E12" s="1070"/>
      <c r="F12" s="1070"/>
      <c r="G12" s="1054">
        <v>2</v>
      </c>
      <c r="H12" s="1046" t="s">
        <v>0</v>
      </c>
      <c r="I12" s="1049" t="s">
        <v>434</v>
      </c>
      <c r="J12" s="1046" t="s">
        <v>239</v>
      </c>
      <c r="K12" s="1046" t="s">
        <v>1</v>
      </c>
      <c r="L12" s="1047">
        <v>5</v>
      </c>
      <c r="M12" s="1131">
        <f>M11+TIME(0,L12,)</f>
        <v>0.56597222222222221</v>
      </c>
    </row>
    <row r="13" spans="1:17" ht="15.75" x14ac:dyDescent="0.2">
      <c r="A13" s="620"/>
      <c r="B13" s="1242" t="s">
        <v>220</v>
      </c>
      <c r="C13" s="479"/>
      <c r="E13" s="1085"/>
      <c r="F13" s="1085"/>
      <c r="G13" s="1017">
        <v>3</v>
      </c>
      <c r="H13" s="1018" t="s">
        <v>0</v>
      </c>
      <c r="I13" s="1019" t="s">
        <v>441</v>
      </c>
      <c r="J13" s="1015" t="s">
        <v>239</v>
      </c>
      <c r="K13" s="1015" t="s">
        <v>1</v>
      </c>
      <c r="L13" s="1016">
        <v>5</v>
      </c>
      <c r="M13" s="1130">
        <f t="shared" ref="M13:M18" si="0">M12+TIME(0,L13,)</f>
        <v>0.56944444444444442</v>
      </c>
    </row>
    <row r="14" spans="1:17" ht="15.75" x14ac:dyDescent="0.2">
      <c r="A14" s="58"/>
      <c r="B14" s="1240" t="s">
        <v>332</v>
      </c>
      <c r="C14" s="479"/>
      <c r="E14" s="1070"/>
      <c r="F14" s="1070"/>
      <c r="G14" s="1048">
        <v>4</v>
      </c>
      <c r="H14" s="1045" t="s">
        <v>0</v>
      </c>
      <c r="I14" s="1049" t="s">
        <v>435</v>
      </c>
      <c r="J14" s="1046" t="s">
        <v>239</v>
      </c>
      <c r="K14" s="1046" t="s">
        <v>1</v>
      </c>
      <c r="L14" s="1047">
        <v>5</v>
      </c>
      <c r="M14" s="1131">
        <f t="shared" si="0"/>
        <v>0.57291666666666663</v>
      </c>
    </row>
    <row r="15" spans="1:17" ht="15.75" x14ac:dyDescent="0.2">
      <c r="A15" s="58"/>
      <c r="B15" s="1225" t="s">
        <v>368</v>
      </c>
      <c r="C15" s="479"/>
      <c r="E15" s="1070"/>
      <c r="F15" s="1070"/>
      <c r="G15" s="1054">
        <v>5</v>
      </c>
      <c r="H15" s="1046" t="s">
        <v>0</v>
      </c>
      <c r="I15" s="1049" t="s">
        <v>436</v>
      </c>
      <c r="J15" s="1046" t="s">
        <v>239</v>
      </c>
      <c r="K15" s="1046" t="s">
        <v>4</v>
      </c>
      <c r="L15" s="1047">
        <v>10</v>
      </c>
      <c r="M15" s="1131">
        <f t="shared" si="0"/>
        <v>0.57986111111111105</v>
      </c>
    </row>
    <row r="16" spans="1:17" ht="15.75" x14ac:dyDescent="0.2">
      <c r="A16" s="58"/>
      <c r="B16" s="1226" t="s">
        <v>461</v>
      </c>
      <c r="C16" s="483"/>
      <c r="E16" s="1085"/>
      <c r="F16" s="1085"/>
      <c r="G16" s="1020">
        <v>6</v>
      </c>
      <c r="H16" s="1015" t="s">
        <v>2</v>
      </c>
      <c r="I16" s="1019" t="s">
        <v>3</v>
      </c>
      <c r="J16" s="1015" t="s">
        <v>239</v>
      </c>
      <c r="K16" s="1015" t="s">
        <v>4</v>
      </c>
      <c r="L16" s="1016">
        <v>5</v>
      </c>
      <c r="M16" s="1130">
        <f t="shared" si="0"/>
        <v>0.58333333333333326</v>
      </c>
    </row>
    <row r="17" spans="1:13" ht="15.75" x14ac:dyDescent="0.2">
      <c r="A17" s="58"/>
      <c r="B17" s="1247" t="s">
        <v>487</v>
      </c>
      <c r="C17" s="419"/>
      <c r="E17" s="1085"/>
      <c r="F17" s="1085"/>
      <c r="G17" s="1086">
        <v>7</v>
      </c>
      <c r="H17" s="1035" t="s">
        <v>76</v>
      </c>
      <c r="I17" s="1019" t="s">
        <v>640</v>
      </c>
      <c r="J17" s="1035" t="s">
        <v>239</v>
      </c>
      <c r="K17" s="1035" t="s">
        <v>4</v>
      </c>
      <c r="L17" s="1051">
        <v>90</v>
      </c>
      <c r="M17" s="1130">
        <f t="shared" si="0"/>
        <v>0.64583333333333326</v>
      </c>
    </row>
    <row r="18" spans="1:13" ht="15.75" x14ac:dyDescent="0.2">
      <c r="A18" s="58"/>
      <c r="B18" s="60"/>
      <c r="C18" s="59"/>
      <c r="E18" s="1070"/>
      <c r="F18" s="1070"/>
      <c r="G18" s="1071">
        <v>8</v>
      </c>
      <c r="H18" s="1053" t="s">
        <v>0</v>
      </c>
      <c r="I18" s="1072" t="s">
        <v>405</v>
      </c>
      <c r="J18" s="1073" t="s">
        <v>239</v>
      </c>
      <c r="K18" s="1073" t="s">
        <v>4</v>
      </c>
      <c r="L18" s="1074">
        <v>0</v>
      </c>
      <c r="M18" s="1131">
        <f t="shared" si="0"/>
        <v>0.64583333333333326</v>
      </c>
    </row>
    <row r="19" spans="1:13" ht="15.75" x14ac:dyDescent="0.2">
      <c r="A19" s="620"/>
      <c r="B19" s="1243" t="s">
        <v>564</v>
      </c>
      <c r="C19" s="479"/>
      <c r="E19" s="1085"/>
      <c r="F19" s="1085"/>
      <c r="G19" s="1086"/>
      <c r="H19" s="1035"/>
      <c r="I19" s="1087"/>
      <c r="J19" s="1050"/>
      <c r="K19" s="1050"/>
      <c r="L19" s="1051"/>
      <c r="M19" s="1094"/>
    </row>
    <row r="20" spans="1:13" ht="15.75" x14ac:dyDescent="0.2">
      <c r="A20" s="58"/>
      <c r="B20" s="669" t="s">
        <v>565</v>
      </c>
      <c r="C20" s="59"/>
      <c r="E20" s="1068"/>
      <c r="F20" s="1068"/>
      <c r="G20" s="1036"/>
      <c r="H20" s="1037"/>
      <c r="I20" s="1069"/>
      <c r="J20" s="1037"/>
      <c r="K20" s="1037"/>
      <c r="L20" s="1038"/>
      <c r="M20" s="1092"/>
    </row>
    <row r="21" spans="1:13" ht="18" customHeight="1" x14ac:dyDescent="0.2">
      <c r="A21" s="620"/>
      <c r="B21" s="1217" t="s">
        <v>328</v>
      </c>
      <c r="C21" s="479"/>
      <c r="E21" s="1068"/>
      <c r="F21" s="1068"/>
      <c r="G21" s="1759" t="s">
        <v>729</v>
      </c>
      <c r="H21" s="1759"/>
      <c r="I21" s="1759"/>
      <c r="J21" s="1759"/>
      <c r="K21" s="1759"/>
      <c r="L21" s="1759"/>
      <c r="M21" s="1759"/>
    </row>
    <row r="22" spans="1:13" ht="18" customHeight="1" x14ac:dyDescent="0.25">
      <c r="A22" s="58"/>
      <c r="B22" s="1219" t="s">
        <v>367</v>
      </c>
      <c r="C22" s="479"/>
      <c r="E22" s="1070"/>
      <c r="F22" s="1070"/>
      <c r="G22" s="1061"/>
      <c r="H22" s="1061"/>
      <c r="I22" s="1061"/>
      <c r="J22" s="1061"/>
      <c r="K22" s="1061"/>
      <c r="L22" s="1061"/>
      <c r="M22" s="1093"/>
    </row>
    <row r="23" spans="1:13" ht="15.75" x14ac:dyDescent="0.25">
      <c r="A23" s="58"/>
      <c r="B23" s="1245" t="s">
        <v>386</v>
      </c>
      <c r="C23" s="479"/>
      <c r="E23" s="1085"/>
      <c r="F23" s="1085"/>
      <c r="G23" s="1020">
        <v>9</v>
      </c>
      <c r="H23" s="1015" t="s">
        <v>0</v>
      </c>
      <c r="I23" s="1019" t="s">
        <v>173</v>
      </c>
      <c r="J23" s="1015" t="s">
        <v>239</v>
      </c>
      <c r="K23" s="1015" t="s">
        <v>1</v>
      </c>
      <c r="L23" s="1016">
        <v>0</v>
      </c>
      <c r="M23" s="1130">
        <v>0.66666666666666663</v>
      </c>
    </row>
    <row r="24" spans="1:13" ht="15.75" x14ac:dyDescent="0.25">
      <c r="A24" s="58"/>
      <c r="B24" s="1221" t="s">
        <v>385</v>
      </c>
      <c r="C24" s="479"/>
      <c r="E24" s="1070"/>
      <c r="F24" s="1070"/>
      <c r="G24" s="1054">
        <v>10</v>
      </c>
      <c r="H24" s="1046" t="s">
        <v>0</v>
      </c>
      <c r="I24" s="1049" t="s">
        <v>441</v>
      </c>
      <c r="J24" s="1046" t="s">
        <v>239</v>
      </c>
      <c r="K24" s="1046" t="s">
        <v>1</v>
      </c>
      <c r="L24" s="1047">
        <v>5</v>
      </c>
      <c r="M24" s="1131">
        <f t="shared" ref="M24:M29" si="1">M23+TIME(0,L24,)</f>
        <v>0.67013888888888884</v>
      </c>
    </row>
    <row r="25" spans="1:13" ht="15.75" x14ac:dyDescent="0.25">
      <c r="A25" s="58"/>
      <c r="B25" s="1222" t="s">
        <v>463</v>
      </c>
      <c r="C25" s="479"/>
      <c r="E25" s="1085"/>
      <c r="F25" s="1085"/>
      <c r="G25" s="1020">
        <v>11</v>
      </c>
      <c r="H25" s="1015" t="s">
        <v>2</v>
      </c>
      <c r="I25" s="1019" t="s">
        <v>3</v>
      </c>
      <c r="J25" s="1015" t="s">
        <v>239</v>
      </c>
      <c r="K25" s="1015" t="s">
        <v>4</v>
      </c>
      <c r="L25" s="1016">
        <v>5</v>
      </c>
      <c r="M25" s="1130">
        <f t="shared" si="1"/>
        <v>0.67361111111111105</v>
      </c>
    </row>
    <row r="26" spans="1:13" ht="15.75" x14ac:dyDescent="0.25">
      <c r="A26" s="58"/>
      <c r="B26" s="1223" t="s">
        <v>464</v>
      </c>
      <c r="C26" s="479"/>
      <c r="E26" s="1085"/>
      <c r="F26" s="1085"/>
      <c r="G26" s="1086">
        <v>12</v>
      </c>
      <c r="H26" s="1035" t="s">
        <v>76</v>
      </c>
      <c r="I26" s="1019" t="s">
        <v>641</v>
      </c>
      <c r="J26" s="1015" t="s">
        <v>239</v>
      </c>
      <c r="K26" s="1015" t="s">
        <v>4</v>
      </c>
      <c r="L26" s="1016">
        <v>85</v>
      </c>
      <c r="M26" s="1130">
        <f t="shared" si="1"/>
        <v>0.73263888888888884</v>
      </c>
    </row>
    <row r="27" spans="1:13" ht="15.75" x14ac:dyDescent="0.2">
      <c r="A27" s="58"/>
      <c r="B27" s="1233" t="s">
        <v>42</v>
      </c>
      <c r="C27" s="479"/>
      <c r="E27" s="1085"/>
      <c r="F27" s="1085"/>
      <c r="G27" s="1086">
        <v>13</v>
      </c>
      <c r="H27" s="1035" t="s">
        <v>76</v>
      </c>
      <c r="I27" s="1019" t="s">
        <v>642</v>
      </c>
      <c r="J27" s="1035" t="s">
        <v>239</v>
      </c>
      <c r="K27" s="1035" t="s">
        <v>4</v>
      </c>
      <c r="L27" s="1016">
        <v>15</v>
      </c>
      <c r="M27" s="1130">
        <f t="shared" si="1"/>
        <v>0.74305555555555547</v>
      </c>
    </row>
    <row r="28" spans="1:13" ht="18" x14ac:dyDescent="0.2">
      <c r="A28" s="58"/>
      <c r="B28" s="1207" t="s">
        <v>36</v>
      </c>
      <c r="C28" s="479"/>
      <c r="E28" s="1070"/>
      <c r="F28" s="1070"/>
      <c r="G28" s="1052">
        <v>14</v>
      </c>
      <c r="H28" s="1053" t="s">
        <v>76</v>
      </c>
      <c r="I28" s="1049" t="s">
        <v>439</v>
      </c>
      <c r="J28" s="1053"/>
      <c r="K28" s="1053" t="s">
        <v>4</v>
      </c>
      <c r="L28" s="1047">
        <v>10</v>
      </c>
      <c r="M28" s="1132">
        <f t="shared" si="1"/>
        <v>0.74999999999999989</v>
      </c>
    </row>
    <row r="29" spans="1:13" ht="15.75" x14ac:dyDescent="0.2">
      <c r="A29" s="58"/>
      <c r="B29" s="60"/>
      <c r="C29" s="59"/>
      <c r="E29" s="1085"/>
      <c r="F29" s="1085"/>
      <c r="G29" s="1007">
        <v>15</v>
      </c>
      <c r="H29" s="1007" t="s">
        <v>0</v>
      </c>
      <c r="I29" s="1080" t="s">
        <v>242</v>
      </c>
      <c r="J29" s="1035"/>
      <c r="K29" s="1035"/>
      <c r="L29" s="1051"/>
      <c r="M29" s="1130">
        <f t="shared" si="1"/>
        <v>0.74999999999999989</v>
      </c>
    </row>
    <row r="30" spans="1:13" ht="15.75" x14ac:dyDescent="0.2">
      <c r="A30" s="58"/>
      <c r="B30" s="60"/>
      <c r="C30" s="59"/>
      <c r="E30" s="1070"/>
      <c r="F30" s="1070"/>
      <c r="G30" s="1056"/>
      <c r="H30" s="1056"/>
      <c r="I30" s="1056"/>
      <c r="J30" s="1053"/>
      <c r="K30" s="1053"/>
      <c r="L30" s="1053"/>
      <c r="M30" s="1095"/>
    </row>
    <row r="31" spans="1:13" ht="15.75" x14ac:dyDescent="0.2">
      <c r="A31" s="58"/>
      <c r="B31" s="60"/>
      <c r="C31" s="59"/>
      <c r="E31" s="1085"/>
      <c r="F31" s="1085"/>
      <c r="G31" s="1007"/>
      <c r="H31" s="1007"/>
      <c r="I31" s="1039" t="s">
        <v>415</v>
      </c>
      <c r="J31" s="1035"/>
      <c r="K31" s="1035"/>
      <c r="L31" s="1035"/>
      <c r="M31" s="1096"/>
    </row>
    <row r="32" spans="1:13" ht="18" customHeight="1" x14ac:dyDescent="0.2">
      <c r="A32" s="58"/>
      <c r="B32" s="60"/>
      <c r="C32" s="59"/>
      <c r="E32" s="1070"/>
      <c r="F32" s="1070"/>
      <c r="G32" s="1056"/>
      <c r="H32" s="1056"/>
      <c r="I32" s="1055" t="s">
        <v>416</v>
      </c>
      <c r="J32" s="1053"/>
      <c r="K32" s="1053"/>
      <c r="L32" s="1053"/>
      <c r="M32" s="1095"/>
    </row>
    <row r="33" spans="1:13" ht="15.75" x14ac:dyDescent="0.2">
      <c r="A33" s="620"/>
      <c r="B33" s="1243" t="s">
        <v>562</v>
      </c>
      <c r="C33" s="479"/>
      <c r="E33" s="1030"/>
      <c r="F33" s="1040"/>
      <c r="G33" s="1007" t="s">
        <v>7</v>
      </c>
      <c r="H33" s="1007"/>
      <c r="I33" s="1021"/>
      <c r="J33" s="1007"/>
      <c r="K33" s="1007"/>
      <c r="L33" s="1041"/>
      <c r="M33" s="1097"/>
    </row>
    <row r="34" spans="1:13" ht="15.75" x14ac:dyDescent="0.2">
      <c r="A34" s="58"/>
      <c r="B34" s="669" t="s">
        <v>563</v>
      </c>
      <c r="C34" s="59"/>
      <c r="E34" s="1057"/>
      <c r="F34" s="1059"/>
      <c r="G34" s="1058"/>
      <c r="H34" s="1058"/>
      <c r="I34" s="1058" t="s">
        <v>417</v>
      </c>
      <c r="J34" s="1056"/>
      <c r="K34" s="1055"/>
      <c r="L34" s="1062"/>
      <c r="M34" s="1098"/>
    </row>
    <row r="35" spans="1:13" ht="18" x14ac:dyDescent="0.2">
      <c r="A35" s="58"/>
      <c r="B35" s="1239" t="s">
        <v>726</v>
      </c>
      <c r="C35" s="479"/>
      <c r="E35" s="1030"/>
      <c r="F35" s="1031"/>
      <c r="G35" s="1042"/>
      <c r="H35" s="1042"/>
      <c r="I35" s="1021" t="s">
        <v>418</v>
      </c>
      <c r="J35" s="1007"/>
      <c r="K35" s="1021"/>
      <c r="L35" s="1030"/>
      <c r="M35" s="1097"/>
    </row>
    <row r="36" spans="1:13" ht="20.25" x14ac:dyDescent="0.2">
      <c r="A36" s="58"/>
      <c r="B36" s="1203" t="s">
        <v>556</v>
      </c>
      <c r="C36" s="479"/>
      <c r="E36" s="1075"/>
      <c r="F36" s="1075"/>
      <c r="G36" s="1060"/>
      <c r="H36" s="1060"/>
      <c r="I36" s="1058"/>
      <c r="J36" s="1058"/>
      <c r="K36" s="1058"/>
      <c r="L36" s="1075"/>
      <c r="M36" s="1099"/>
    </row>
    <row r="37" spans="1:13" ht="15.75" x14ac:dyDescent="0.2">
      <c r="A37" s="58"/>
      <c r="B37" s="60"/>
      <c r="C37" s="59"/>
      <c r="E37" s="1084"/>
      <c r="F37" s="1084"/>
      <c r="G37" s="1042"/>
      <c r="H37" s="1042"/>
      <c r="I37" s="1021" t="s">
        <v>394</v>
      </c>
      <c r="J37" s="1042"/>
      <c r="K37" s="1021"/>
      <c r="L37" s="1084"/>
      <c r="M37" s="1100"/>
    </row>
    <row r="38" spans="1:13" ht="16.5" thickBot="1" x14ac:dyDescent="0.25">
      <c r="A38" s="58"/>
      <c r="B38" s="60"/>
      <c r="C38" s="59"/>
      <c r="E38" s="1075"/>
      <c r="F38" s="1075"/>
      <c r="G38" s="1060"/>
      <c r="H38" s="1060"/>
      <c r="I38" s="1058" t="s">
        <v>395</v>
      </c>
      <c r="J38" s="1060"/>
      <c r="K38" s="1058"/>
      <c r="L38" s="1075"/>
      <c r="M38" s="1099"/>
    </row>
    <row r="39" spans="1:13" ht="15.75" x14ac:dyDescent="0.2">
      <c r="A39" s="58"/>
      <c r="B39" s="1235" t="s">
        <v>391</v>
      </c>
      <c r="C39" s="484"/>
      <c r="E39" s="1084"/>
      <c r="F39" s="1084"/>
      <c r="G39" s="1042"/>
      <c r="H39" s="1042"/>
      <c r="I39" s="1021"/>
      <c r="J39" s="1042"/>
      <c r="K39" s="1021"/>
      <c r="L39" s="1084"/>
      <c r="M39" s="1100"/>
    </row>
    <row r="40" spans="1:13" ht="18" customHeight="1" x14ac:dyDescent="0.2">
      <c r="A40" s="58"/>
      <c r="B40" s="1236" t="s">
        <v>340</v>
      </c>
      <c r="C40" s="484"/>
      <c r="E40" s="1076"/>
      <c r="F40" s="1076"/>
      <c r="G40" s="1076"/>
      <c r="H40" s="1076"/>
      <c r="I40" s="1076"/>
      <c r="J40" s="1076"/>
      <c r="K40" s="1076"/>
      <c r="L40" s="1077"/>
      <c r="M40" s="1101"/>
    </row>
    <row r="41" spans="1:13" ht="14.25" x14ac:dyDescent="0.2">
      <c r="A41" s="58"/>
      <c r="B41" s="1227" t="s">
        <v>318</v>
      </c>
      <c r="C41" s="484"/>
      <c r="E41" s="1126"/>
      <c r="F41" s="1126"/>
      <c r="G41" s="1126"/>
      <c r="H41" s="1126"/>
      <c r="I41" s="1126"/>
      <c r="J41" s="1126"/>
      <c r="K41" s="1126"/>
      <c r="L41" s="1126"/>
      <c r="M41" s="1102"/>
    </row>
    <row r="42" spans="1:13" ht="14.25" x14ac:dyDescent="0.2">
      <c r="A42" s="58"/>
      <c r="B42" s="1228" t="s">
        <v>168</v>
      </c>
      <c r="C42" s="484"/>
      <c r="E42" s="1129"/>
      <c r="F42" s="1129"/>
      <c r="G42" s="1129"/>
      <c r="H42" s="1129"/>
      <c r="I42" s="1129"/>
      <c r="J42" s="1129"/>
      <c r="K42" s="1129"/>
      <c r="L42" s="1129"/>
      <c r="M42" s="1103"/>
    </row>
    <row r="43" spans="1:13" ht="14.25" x14ac:dyDescent="0.2">
      <c r="A43" s="58"/>
      <c r="B43" s="1229" t="s">
        <v>169</v>
      </c>
      <c r="C43" s="484"/>
      <c r="E43" s="1129"/>
      <c r="F43" s="1129"/>
      <c r="G43" s="1129"/>
      <c r="H43" s="1129"/>
      <c r="I43" s="1129"/>
      <c r="J43" s="1129"/>
      <c r="K43" s="1129"/>
      <c r="L43" s="1129"/>
      <c r="M43" s="1103"/>
    </row>
    <row r="44" spans="1:13" ht="14.25" x14ac:dyDescent="0.2">
      <c r="A44" s="58"/>
      <c r="B44" s="1230" t="s">
        <v>166</v>
      </c>
      <c r="C44" s="484"/>
      <c r="E44" s="1129"/>
      <c r="F44" s="1129"/>
      <c r="G44" s="1129"/>
      <c r="H44" s="1129"/>
      <c r="I44" s="1129"/>
      <c r="J44" s="1129"/>
      <c r="K44" s="1129"/>
      <c r="L44" s="1129"/>
      <c r="M44" s="1103"/>
    </row>
    <row r="45" spans="1:13" ht="14.25" x14ac:dyDescent="0.2">
      <c r="A45" s="58"/>
      <c r="B45" s="1231" t="s">
        <v>336</v>
      </c>
      <c r="C45" s="484"/>
      <c r="E45" s="1129"/>
      <c r="F45" s="1129"/>
      <c r="G45" s="1129"/>
      <c r="H45" s="1129"/>
      <c r="I45" s="1129"/>
      <c r="J45" s="1129"/>
      <c r="K45" s="1129"/>
      <c r="L45" s="1129"/>
      <c r="M45" s="1103"/>
    </row>
    <row r="46" spans="1:13" ht="14.25" x14ac:dyDescent="0.2">
      <c r="A46" s="58"/>
      <c r="B46" s="1231" t="s">
        <v>337</v>
      </c>
      <c r="C46" s="484"/>
      <c r="E46" s="1129"/>
      <c r="F46" s="1129"/>
      <c r="G46" s="1129"/>
      <c r="H46" s="1129"/>
      <c r="I46" s="1129"/>
      <c r="J46" s="1129"/>
      <c r="K46" s="1129"/>
      <c r="L46" s="1129"/>
      <c r="M46" s="1103"/>
    </row>
    <row r="47" spans="1:13" ht="14.25" x14ac:dyDescent="0.2">
      <c r="A47" s="58"/>
      <c r="B47" s="1231" t="s">
        <v>198</v>
      </c>
      <c r="C47" s="484"/>
      <c r="E47" s="1129"/>
      <c r="F47" s="1129"/>
      <c r="G47" s="1129"/>
      <c r="H47" s="1129"/>
      <c r="I47" s="1129"/>
      <c r="J47" s="1129"/>
      <c r="K47" s="1129"/>
      <c r="L47" s="1129"/>
      <c r="M47" s="1103"/>
    </row>
    <row r="48" spans="1:13" ht="14.25" x14ac:dyDescent="0.2">
      <c r="A48" s="58"/>
      <c r="B48" s="1231" t="s">
        <v>342</v>
      </c>
      <c r="C48" s="484"/>
      <c r="E48" s="1129"/>
      <c r="F48" s="1129"/>
      <c r="G48" s="1129"/>
      <c r="H48" s="1129"/>
      <c r="I48" s="1129"/>
      <c r="J48" s="1129"/>
      <c r="K48" s="1129"/>
      <c r="L48" s="1129"/>
      <c r="M48" s="1103"/>
    </row>
    <row r="49" spans="1:13" ht="14.25" x14ac:dyDescent="0.2">
      <c r="A49" s="58"/>
      <c r="B49" s="1231" t="s">
        <v>338</v>
      </c>
      <c r="C49" s="484"/>
      <c r="E49" s="1129"/>
      <c r="F49" s="1129"/>
      <c r="G49" s="1129"/>
      <c r="H49" s="1129"/>
      <c r="I49" s="1129"/>
      <c r="J49" s="1129"/>
      <c r="K49" s="1129"/>
      <c r="L49" s="1129"/>
      <c r="M49" s="1103"/>
    </row>
    <row r="50" spans="1:13" ht="18.75" customHeight="1" x14ac:dyDescent="0.2">
      <c r="A50" s="58"/>
      <c r="B50" s="1231" t="s">
        <v>197</v>
      </c>
      <c r="C50" s="484"/>
      <c r="E50" s="1129"/>
      <c r="F50" s="1129"/>
      <c r="G50" s="1129"/>
      <c r="H50" s="1129"/>
      <c r="I50" s="1129"/>
      <c r="J50" s="1129"/>
      <c r="K50" s="1129"/>
      <c r="L50" s="1129"/>
      <c r="M50" s="1103"/>
    </row>
    <row r="51" spans="1:13" ht="14.25" x14ac:dyDescent="0.2">
      <c r="A51" s="58"/>
      <c r="B51" s="1231" t="s">
        <v>339</v>
      </c>
      <c r="C51" s="484"/>
      <c r="E51" s="1129"/>
      <c r="F51" s="1129"/>
      <c r="G51" s="1129"/>
      <c r="H51" s="1129"/>
      <c r="I51" s="1129"/>
      <c r="J51" s="1129"/>
      <c r="K51" s="1129"/>
      <c r="L51" s="1129"/>
      <c r="M51" s="1103"/>
    </row>
    <row r="52" spans="1:13" ht="14.25" x14ac:dyDescent="0.2">
      <c r="A52" s="58"/>
      <c r="B52" s="1244" t="s">
        <v>170</v>
      </c>
      <c r="C52" s="484"/>
      <c r="E52"/>
      <c r="F52"/>
      <c r="G52"/>
      <c r="H52"/>
      <c r="I52"/>
      <c r="J52"/>
      <c r="K52"/>
      <c r="L52"/>
      <c r="M52"/>
    </row>
    <row r="53" spans="1:13" x14ac:dyDescent="0.2">
      <c r="A53" s="58"/>
      <c r="B53" s="60"/>
      <c r="C53" s="59"/>
      <c r="E53"/>
      <c r="F53"/>
      <c r="G53"/>
      <c r="H53"/>
      <c r="I53"/>
      <c r="J53"/>
      <c r="K53"/>
      <c r="L53"/>
      <c r="M53"/>
    </row>
    <row r="54" spans="1:13" ht="16.5" thickBot="1" x14ac:dyDescent="0.25">
      <c r="A54" s="621"/>
      <c r="B54" s="622" t="s">
        <v>559</v>
      </c>
      <c r="C54" s="623"/>
      <c r="E54"/>
      <c r="F54"/>
      <c r="G54"/>
      <c r="H54"/>
      <c r="I54"/>
      <c r="J54"/>
      <c r="K54"/>
      <c r="L54"/>
      <c r="M54"/>
    </row>
    <row r="55" spans="1:13" x14ac:dyDescent="0.2">
      <c r="E55"/>
      <c r="F55"/>
      <c r="G55"/>
      <c r="H55"/>
      <c r="I55"/>
      <c r="J55"/>
      <c r="K55"/>
      <c r="L55"/>
      <c r="M55"/>
    </row>
    <row r="56" spans="1:13" x14ac:dyDescent="0.2">
      <c r="E56"/>
      <c r="F56"/>
      <c r="G56"/>
      <c r="H56"/>
      <c r="I56"/>
      <c r="J56"/>
      <c r="K56"/>
      <c r="L56"/>
      <c r="M56"/>
    </row>
    <row r="57" spans="1:13" x14ac:dyDescent="0.2">
      <c r="E57"/>
      <c r="F57"/>
      <c r="G57"/>
      <c r="H57"/>
      <c r="I57"/>
      <c r="J57"/>
      <c r="K57"/>
      <c r="L57"/>
      <c r="M57"/>
    </row>
    <row r="58" spans="1:13" x14ac:dyDescent="0.2">
      <c r="E58"/>
      <c r="F58"/>
      <c r="G58"/>
      <c r="H58"/>
      <c r="I58"/>
      <c r="J58"/>
      <c r="K58"/>
      <c r="L58"/>
      <c r="M58"/>
    </row>
    <row r="59" spans="1:13" x14ac:dyDescent="0.2">
      <c r="E59"/>
      <c r="F59"/>
      <c r="G59"/>
      <c r="H59"/>
      <c r="I59"/>
      <c r="J59"/>
      <c r="K59"/>
      <c r="L59"/>
      <c r="M59"/>
    </row>
    <row r="60" spans="1:13" x14ac:dyDescent="0.2">
      <c r="E60"/>
      <c r="F60"/>
      <c r="G60"/>
      <c r="H60"/>
      <c r="I60"/>
      <c r="J60"/>
      <c r="K60"/>
      <c r="L60"/>
      <c r="M60"/>
    </row>
    <row r="61" spans="1:13" x14ac:dyDescent="0.2">
      <c r="E61"/>
      <c r="F61"/>
      <c r="G61"/>
      <c r="H61"/>
      <c r="I61"/>
      <c r="J61"/>
      <c r="K61"/>
      <c r="L61"/>
      <c r="M61"/>
    </row>
    <row r="62" spans="1:13" x14ac:dyDescent="0.2">
      <c r="E62"/>
      <c r="F62"/>
      <c r="G62"/>
      <c r="H62"/>
      <c r="I62"/>
      <c r="J62"/>
      <c r="K62"/>
      <c r="L62"/>
      <c r="M62"/>
    </row>
    <row r="63" spans="1:13" x14ac:dyDescent="0.2">
      <c r="E63"/>
      <c r="F63"/>
      <c r="G63"/>
      <c r="H63"/>
      <c r="I63"/>
      <c r="J63"/>
      <c r="K63"/>
      <c r="L63"/>
      <c r="M63"/>
    </row>
    <row r="64" spans="1:13" x14ac:dyDescent="0.2">
      <c r="E64"/>
      <c r="F64"/>
      <c r="G64"/>
      <c r="H64"/>
      <c r="I64"/>
      <c r="J64"/>
      <c r="K64"/>
      <c r="L64"/>
      <c r="M64"/>
    </row>
    <row r="65" spans="5:13" x14ac:dyDescent="0.2">
      <c r="E65"/>
      <c r="F65"/>
      <c r="G65"/>
      <c r="H65"/>
      <c r="I65"/>
      <c r="J65"/>
      <c r="K65"/>
      <c r="L65"/>
      <c r="M65"/>
    </row>
    <row r="66" spans="5:13" x14ac:dyDescent="0.2">
      <c r="E66"/>
      <c r="F66"/>
      <c r="G66"/>
      <c r="H66"/>
      <c r="I66"/>
      <c r="J66"/>
      <c r="K66"/>
      <c r="L66"/>
      <c r="M66"/>
    </row>
    <row r="67" spans="5:13" x14ac:dyDescent="0.2">
      <c r="E67"/>
      <c r="F67"/>
      <c r="G67"/>
      <c r="H67"/>
      <c r="I67"/>
      <c r="J67"/>
      <c r="K67"/>
      <c r="L67"/>
      <c r="M67"/>
    </row>
    <row r="68" spans="5:13" x14ac:dyDescent="0.2">
      <c r="E68"/>
      <c r="F68"/>
      <c r="G68"/>
      <c r="H68"/>
      <c r="I68"/>
      <c r="J68"/>
      <c r="K68"/>
      <c r="L68"/>
      <c r="M68"/>
    </row>
    <row r="69" spans="5:13" x14ac:dyDescent="0.2">
      <c r="E69"/>
      <c r="F69"/>
      <c r="G69"/>
      <c r="H69"/>
      <c r="I69"/>
      <c r="J69"/>
      <c r="K69"/>
      <c r="L69"/>
      <c r="M69"/>
    </row>
    <row r="70" spans="5:13" x14ac:dyDescent="0.2">
      <c r="E70"/>
      <c r="F70"/>
      <c r="G70"/>
      <c r="H70"/>
      <c r="I70"/>
      <c r="J70"/>
      <c r="K70"/>
      <c r="L70"/>
      <c r="M70"/>
    </row>
    <row r="71" spans="5:13" x14ac:dyDescent="0.2">
      <c r="E71"/>
      <c r="F71"/>
      <c r="G71"/>
      <c r="H71"/>
      <c r="I71"/>
      <c r="J71"/>
      <c r="K71"/>
      <c r="L71"/>
      <c r="M71"/>
    </row>
    <row r="72" spans="5:13" x14ac:dyDescent="0.2">
      <c r="E72"/>
      <c r="F72"/>
      <c r="G72"/>
      <c r="H72"/>
      <c r="I72"/>
      <c r="J72"/>
      <c r="K72"/>
      <c r="L72"/>
      <c r="M72"/>
    </row>
    <row r="73" spans="5:13" x14ac:dyDescent="0.2">
      <c r="E73"/>
      <c r="F73"/>
      <c r="G73"/>
      <c r="H73"/>
      <c r="I73"/>
      <c r="J73"/>
      <c r="K73"/>
      <c r="L73"/>
      <c r="M73"/>
    </row>
    <row r="74" spans="5:13" x14ac:dyDescent="0.2">
      <c r="E74"/>
      <c r="F74"/>
      <c r="G74"/>
      <c r="H74"/>
      <c r="I74"/>
      <c r="J74"/>
      <c r="K74"/>
      <c r="L74"/>
      <c r="M74"/>
    </row>
    <row r="75" spans="5:13" x14ac:dyDescent="0.2">
      <c r="E75"/>
      <c r="F75"/>
      <c r="G75"/>
      <c r="H75"/>
      <c r="I75"/>
      <c r="J75"/>
      <c r="K75"/>
      <c r="L75"/>
      <c r="M75"/>
    </row>
    <row r="76" spans="5:13" x14ac:dyDescent="0.2">
      <c r="E76"/>
      <c r="F76"/>
      <c r="G76"/>
      <c r="H76"/>
      <c r="I76"/>
      <c r="J76"/>
      <c r="K76"/>
      <c r="L76"/>
      <c r="M76"/>
    </row>
    <row r="77" spans="5:13" x14ac:dyDescent="0.2">
      <c r="E77"/>
      <c r="F77"/>
      <c r="G77"/>
      <c r="H77"/>
      <c r="I77"/>
      <c r="J77"/>
      <c r="K77"/>
      <c r="L77"/>
      <c r="M77"/>
    </row>
    <row r="78" spans="5:13" x14ac:dyDescent="0.2">
      <c r="E78"/>
      <c r="F78"/>
      <c r="G78"/>
      <c r="H78"/>
      <c r="I78"/>
      <c r="J78"/>
      <c r="K78"/>
      <c r="L78"/>
      <c r="M78"/>
    </row>
    <row r="79" spans="5:13" x14ac:dyDescent="0.2">
      <c r="E79"/>
      <c r="F79"/>
      <c r="G79"/>
      <c r="H79"/>
      <c r="I79"/>
      <c r="J79"/>
      <c r="K79"/>
      <c r="L79"/>
      <c r="M79"/>
    </row>
    <row r="80" spans="5: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sheetData>
  <mergeCells count="6">
    <mergeCell ref="G9:M9"/>
    <mergeCell ref="G21:M21"/>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sheetPr>
  <dimension ref="A1:R92"/>
  <sheetViews>
    <sheetView zoomScale="50" zoomScaleNormal="50" workbookViewId="0">
      <selection sqref="A1:C1048576"/>
    </sheetView>
  </sheetViews>
  <sheetFormatPr defaultRowHeight="12.75" x14ac:dyDescent="0.2"/>
  <cols>
    <col min="1" max="1" width="1.42578125" style="658" customWidth="1"/>
    <col min="2" max="2" width="13.5703125" style="658" customWidth="1"/>
    <col min="3" max="3" width="1.42578125" style="658" customWidth="1"/>
    <col min="4" max="4" width="4.42578125" style="658" customWidth="1"/>
    <col min="5" max="5" width="2.5703125" style="658" customWidth="1"/>
    <col min="6" max="6" width="4.85546875" style="658" customWidth="1"/>
    <col min="7" max="7" width="9.140625" style="658"/>
    <col min="8" max="8" width="79.42578125" style="658" customWidth="1"/>
    <col min="9" max="9" width="4.5703125" style="658" customWidth="1"/>
    <col min="10" max="10" width="9.140625" style="658"/>
    <col min="11" max="11" width="8" style="658" customWidth="1"/>
    <col min="12" max="16384" width="9.140625" style="658"/>
  </cols>
  <sheetData>
    <row r="1" spans="1:13" ht="15.75" x14ac:dyDescent="0.2">
      <c r="A1" s="1248"/>
      <c r="B1" s="671" t="s">
        <v>559</v>
      </c>
      <c r="C1" s="1249"/>
      <c r="E1" s="1135"/>
      <c r="F1" s="1135"/>
      <c r="G1" s="1135"/>
      <c r="H1" s="1135"/>
      <c r="I1" s="1135"/>
      <c r="J1" s="1135"/>
      <c r="K1" s="1135"/>
      <c r="L1" s="1135"/>
      <c r="M1" s="1136"/>
    </row>
    <row r="2" spans="1:13" ht="18.75" thickBot="1" x14ac:dyDescent="0.25">
      <c r="A2" s="620"/>
      <c r="B2" s="1232"/>
      <c r="C2" s="59"/>
      <c r="E2" s="1781" t="s">
        <v>553</v>
      </c>
      <c r="F2" s="1781"/>
      <c r="G2" s="1781"/>
      <c r="H2" s="1781"/>
      <c r="I2" s="1781"/>
      <c r="J2" s="1781"/>
      <c r="K2" s="1781"/>
      <c r="L2" s="1781"/>
      <c r="M2" s="1781"/>
    </row>
    <row r="3" spans="1:13" ht="16.5" thickBot="1" x14ac:dyDescent="0.25">
      <c r="A3" s="620"/>
      <c r="B3" s="306" t="s">
        <v>106</v>
      </c>
      <c r="C3" s="59"/>
      <c r="E3" s="1761" t="s">
        <v>643</v>
      </c>
      <c r="F3" s="1761"/>
      <c r="G3" s="1761"/>
      <c r="H3" s="1761"/>
      <c r="I3" s="1761"/>
      <c r="J3" s="1761"/>
      <c r="K3" s="1761"/>
      <c r="L3" s="1761"/>
      <c r="M3" s="1121"/>
    </row>
    <row r="4" spans="1:13" ht="15.75" customHeight="1" x14ac:dyDescent="0.2">
      <c r="A4" s="620"/>
      <c r="B4" s="1423" t="str">
        <f>Title!$B$4</f>
        <v>R3</v>
      </c>
      <c r="C4" s="59"/>
      <c r="E4" s="1762" t="s">
        <v>644</v>
      </c>
      <c r="F4" s="1762"/>
      <c r="G4" s="1762"/>
      <c r="H4" s="1762"/>
      <c r="I4" s="1762"/>
      <c r="J4" s="1762"/>
      <c r="K4" s="1762"/>
      <c r="L4" s="1762"/>
      <c r="M4" s="1122"/>
    </row>
    <row r="5" spans="1:13" ht="15.75" x14ac:dyDescent="0.2">
      <c r="A5" s="620"/>
      <c r="B5" s="1424"/>
      <c r="C5" s="59"/>
      <c r="E5" s="1064" t="s">
        <v>6</v>
      </c>
      <c r="F5" s="1110" t="s">
        <v>645</v>
      </c>
      <c r="G5" s="1111"/>
      <c r="H5" s="1067"/>
      <c r="I5" s="1067"/>
      <c r="J5" s="1067"/>
      <c r="K5" s="1067"/>
      <c r="L5" s="743"/>
      <c r="M5" s="1125"/>
    </row>
    <row r="6" spans="1:13" ht="16.5" thickBot="1" x14ac:dyDescent="0.25">
      <c r="A6" s="620"/>
      <c r="B6" s="1425"/>
      <c r="C6" s="59"/>
      <c r="E6" s="1064" t="s">
        <v>6</v>
      </c>
      <c r="F6" s="1110" t="s">
        <v>646</v>
      </c>
      <c r="G6" s="1111"/>
      <c r="H6" s="1067"/>
      <c r="I6" s="1067"/>
      <c r="J6" s="1067"/>
      <c r="K6" s="1067"/>
      <c r="L6" s="743"/>
      <c r="M6" s="1125"/>
    </row>
    <row r="7" spans="1:13" ht="13.5" thickBot="1" x14ac:dyDescent="0.25">
      <c r="A7" s="620"/>
      <c r="B7" s="60"/>
      <c r="C7" s="534"/>
      <c r="E7" s="1112"/>
      <c r="F7" s="1113"/>
      <c r="G7" s="1782"/>
      <c r="H7" s="1782"/>
      <c r="I7" s="1782"/>
      <c r="J7" s="1782"/>
      <c r="K7" s="1782"/>
      <c r="L7" s="1782"/>
      <c r="M7" s="1782"/>
    </row>
    <row r="8" spans="1:13" ht="18" customHeight="1" x14ac:dyDescent="0.2">
      <c r="A8" s="620"/>
      <c r="B8" s="1216" t="s">
        <v>167</v>
      </c>
      <c r="C8" s="479"/>
      <c r="E8" s="1112"/>
      <c r="F8" s="1759" t="s">
        <v>647</v>
      </c>
      <c r="G8" s="1759"/>
      <c r="H8" s="1759"/>
      <c r="I8" s="1759"/>
      <c r="J8" s="1759"/>
      <c r="K8" s="1759"/>
      <c r="L8" s="1759"/>
      <c r="M8" s="1759"/>
    </row>
    <row r="9" spans="1:13" ht="18" x14ac:dyDescent="0.2">
      <c r="A9" s="620"/>
      <c r="B9" s="1241" t="s">
        <v>194</v>
      </c>
      <c r="C9" s="479"/>
      <c r="E9" s="1114"/>
      <c r="F9" s="1115"/>
      <c r="G9" s="1033"/>
      <c r="H9" s="1033"/>
      <c r="I9" s="1033"/>
      <c r="J9" s="1033"/>
      <c r="K9" s="1033"/>
      <c r="L9" s="741"/>
      <c r="M9" s="1033"/>
    </row>
    <row r="10" spans="1:13" ht="18" x14ac:dyDescent="0.2">
      <c r="A10" s="620"/>
      <c r="B10" s="665"/>
      <c r="C10" s="672"/>
      <c r="E10" s="740"/>
      <c r="F10" s="681">
        <v>1</v>
      </c>
      <c r="G10" s="1018" t="s">
        <v>0</v>
      </c>
      <c r="H10" s="1015" t="s">
        <v>420</v>
      </c>
      <c r="I10" s="1015" t="s">
        <v>239</v>
      </c>
      <c r="J10" s="1015" t="s">
        <v>1</v>
      </c>
      <c r="K10" s="1016">
        <v>1</v>
      </c>
      <c r="L10" s="736">
        <f>TIME(16,0,0)</f>
        <v>0.66666666666666663</v>
      </c>
      <c r="M10" s="1081"/>
    </row>
    <row r="11" spans="1:13" ht="15.75" x14ac:dyDescent="0.2">
      <c r="A11" s="620"/>
      <c r="B11" s="1243" t="s">
        <v>560</v>
      </c>
      <c r="C11" s="479"/>
      <c r="E11" s="1128"/>
      <c r="F11" s="1010">
        <v>2</v>
      </c>
      <c r="G11" s="1011" t="s">
        <v>0</v>
      </c>
      <c r="H11" s="1022" t="s">
        <v>421</v>
      </c>
      <c r="I11" s="1012" t="s">
        <v>239</v>
      </c>
      <c r="J11" s="1012" t="s">
        <v>1</v>
      </c>
      <c r="K11" s="1013">
        <v>5</v>
      </c>
      <c r="L11" s="735">
        <f>L10+TIME(0,K10,0)</f>
        <v>0.66736111111111107</v>
      </c>
      <c r="M11" s="1121"/>
    </row>
    <row r="12" spans="1:13" ht="39" customHeight="1" x14ac:dyDescent="0.2">
      <c r="A12" s="58"/>
      <c r="B12" s="669" t="s">
        <v>561</v>
      </c>
      <c r="C12" s="59"/>
      <c r="E12" s="1085"/>
      <c r="F12" s="848">
        <v>3</v>
      </c>
      <c r="G12" s="1050" t="s">
        <v>0</v>
      </c>
      <c r="H12" s="1087" t="s">
        <v>422</v>
      </c>
      <c r="I12" s="1015" t="s">
        <v>239</v>
      </c>
      <c r="J12" s="1015" t="s">
        <v>1</v>
      </c>
      <c r="K12" s="1016">
        <v>5</v>
      </c>
      <c r="L12" s="736">
        <f>L11+TIME(0,K11,0)</f>
        <v>0.67083333333333328</v>
      </c>
      <c r="M12" s="1081"/>
    </row>
    <row r="13" spans="1:13" ht="15.75" x14ac:dyDescent="0.2">
      <c r="A13" s="620"/>
      <c r="B13" s="1242" t="s">
        <v>220</v>
      </c>
      <c r="C13" s="479"/>
      <c r="E13" s="1128"/>
      <c r="F13" s="1010">
        <v>4</v>
      </c>
      <c r="G13" s="1011" t="s">
        <v>57</v>
      </c>
      <c r="H13" s="1014" t="s">
        <v>423</v>
      </c>
      <c r="I13" s="1012" t="s">
        <v>239</v>
      </c>
      <c r="J13" s="1012" t="s">
        <v>1</v>
      </c>
      <c r="K13" s="1013">
        <v>5</v>
      </c>
      <c r="L13" s="735">
        <f>L12+TIME(0,K12,0)</f>
        <v>0.67430555555555549</v>
      </c>
      <c r="M13" s="1121"/>
    </row>
    <row r="14" spans="1:13" ht="15.75" x14ac:dyDescent="0.2">
      <c r="A14" s="58"/>
      <c r="B14" s="1240" t="s">
        <v>332</v>
      </c>
      <c r="C14" s="479"/>
      <c r="E14" s="913"/>
      <c r="F14" s="912">
        <v>5</v>
      </c>
      <c r="G14" s="911" t="s">
        <v>2</v>
      </c>
      <c r="H14" s="910" t="s">
        <v>424</v>
      </c>
      <c r="I14" s="911" t="s">
        <v>239</v>
      </c>
      <c r="J14" s="911" t="s">
        <v>4</v>
      </c>
      <c r="K14" s="909">
        <v>5</v>
      </c>
      <c r="L14" s="736">
        <f>L13+TIME(0,K13,0)</f>
        <v>0.6777777777777777</v>
      </c>
      <c r="M14" s="902"/>
    </row>
    <row r="15" spans="1:13" ht="63.75" customHeight="1" x14ac:dyDescent="0.2">
      <c r="A15" s="58"/>
      <c r="B15" s="1225" t="s">
        <v>368</v>
      </c>
      <c r="C15" s="479"/>
      <c r="E15" s="1128"/>
      <c r="F15" s="1006">
        <v>6</v>
      </c>
      <c r="G15" s="1005" t="s">
        <v>76</v>
      </c>
      <c r="H15" s="1004" t="s">
        <v>648</v>
      </c>
      <c r="I15" s="1003" t="s">
        <v>239</v>
      </c>
      <c r="J15" s="1003" t="s">
        <v>1</v>
      </c>
      <c r="K15" s="1002">
        <v>103</v>
      </c>
      <c r="L15" s="1001">
        <f>L12+TIME(0,K12,0)</f>
        <v>0.67430555555555549</v>
      </c>
      <c r="M15" s="996"/>
    </row>
    <row r="16" spans="1:13" ht="15.75" x14ac:dyDescent="0.2">
      <c r="A16" s="58"/>
      <c r="B16" s="1226" t="s">
        <v>461</v>
      </c>
      <c r="C16" s="483"/>
      <c r="E16" s="1085"/>
      <c r="F16" s="1020">
        <v>7</v>
      </c>
      <c r="G16" s="1015" t="s">
        <v>0</v>
      </c>
      <c r="H16" s="1015" t="s">
        <v>649</v>
      </c>
      <c r="I16" s="1015" t="s">
        <v>239</v>
      </c>
      <c r="J16" s="1015" t="s">
        <v>4</v>
      </c>
      <c r="K16" s="1016">
        <v>5</v>
      </c>
      <c r="L16" s="736">
        <f>L15+TIME(0,K15,0)</f>
        <v>0.74583333333333324</v>
      </c>
      <c r="M16" s="1081"/>
    </row>
    <row r="17" spans="1:13" ht="15.75" x14ac:dyDescent="0.2">
      <c r="A17" s="58"/>
      <c r="B17" s="1247" t="s">
        <v>487</v>
      </c>
      <c r="C17" s="419"/>
      <c r="E17" s="1000"/>
      <c r="F17" s="999"/>
      <c r="G17" s="1003"/>
      <c r="H17" s="1003"/>
      <c r="I17" s="1003"/>
      <c r="J17" s="1003"/>
      <c r="K17" s="1002"/>
      <c r="L17" s="1001"/>
      <c r="M17" s="996"/>
    </row>
    <row r="18" spans="1:13" x14ac:dyDescent="0.2">
      <c r="A18" s="58"/>
      <c r="B18" s="60"/>
      <c r="C18" s="59"/>
      <c r="E18" s="1112"/>
      <c r="F18" s="1113"/>
      <c r="G18" s="1782"/>
      <c r="H18" s="1782"/>
      <c r="I18" s="1782"/>
      <c r="J18" s="1782"/>
      <c r="K18" s="1782"/>
      <c r="L18" s="1782"/>
      <c r="M18" s="1782"/>
    </row>
    <row r="19" spans="1:13" ht="18" x14ac:dyDescent="0.2">
      <c r="A19" s="620"/>
      <c r="B19" s="1243" t="s">
        <v>564</v>
      </c>
      <c r="C19" s="479"/>
      <c r="E19" s="1112"/>
      <c r="F19" s="1759" t="s">
        <v>650</v>
      </c>
      <c r="G19" s="1759"/>
      <c r="H19" s="1759"/>
      <c r="I19" s="1759"/>
      <c r="J19" s="1759"/>
      <c r="K19" s="1759"/>
      <c r="L19" s="1759"/>
      <c r="M19" s="1759"/>
    </row>
    <row r="20" spans="1:13" ht="18" x14ac:dyDescent="0.2">
      <c r="A20" s="58"/>
      <c r="B20" s="669" t="s">
        <v>565</v>
      </c>
      <c r="C20" s="59"/>
      <c r="E20" s="1114"/>
      <c r="F20" s="1115"/>
      <c r="G20" s="1033"/>
      <c r="H20" s="1033"/>
      <c r="I20" s="1033"/>
      <c r="J20" s="1033"/>
      <c r="K20" s="1033"/>
      <c r="L20" s="741"/>
      <c r="M20" s="1033"/>
    </row>
    <row r="21" spans="1:13" ht="18" x14ac:dyDescent="0.2">
      <c r="A21" s="620"/>
      <c r="B21" s="1217" t="s">
        <v>328</v>
      </c>
      <c r="C21" s="479"/>
      <c r="E21" s="740"/>
      <c r="F21" s="681">
        <v>8</v>
      </c>
      <c r="G21" s="1018" t="s">
        <v>0</v>
      </c>
      <c r="H21" s="1015" t="s">
        <v>420</v>
      </c>
      <c r="I21" s="1015" t="s">
        <v>239</v>
      </c>
      <c r="J21" s="1015" t="s">
        <v>1</v>
      </c>
      <c r="K21" s="1016">
        <v>1</v>
      </c>
      <c r="L21" s="736">
        <f>TIME(16,0,0)</f>
        <v>0.66666666666666663</v>
      </c>
      <c r="M21" s="1081"/>
    </row>
    <row r="22" spans="1:13" ht="18" customHeight="1" x14ac:dyDescent="0.25">
      <c r="A22" s="58"/>
      <c r="B22" s="1219" t="s">
        <v>367</v>
      </c>
      <c r="C22" s="479"/>
      <c r="E22" s="1128"/>
      <c r="F22" s="1010">
        <v>9</v>
      </c>
      <c r="G22" s="1011" t="s">
        <v>0</v>
      </c>
      <c r="H22" s="1022" t="s">
        <v>421</v>
      </c>
      <c r="I22" s="1012" t="s">
        <v>239</v>
      </c>
      <c r="J22" s="1012" t="s">
        <v>1</v>
      </c>
      <c r="K22" s="1013">
        <v>2</v>
      </c>
      <c r="L22" s="735">
        <f>L21+TIME(0,K21,0)</f>
        <v>0.66736111111111107</v>
      </c>
      <c r="M22" s="1121"/>
    </row>
    <row r="23" spans="1:13" ht="38.25" customHeight="1" x14ac:dyDescent="0.25">
      <c r="A23" s="58"/>
      <c r="B23" s="1245" t="s">
        <v>386</v>
      </c>
      <c r="C23" s="479"/>
      <c r="E23" s="1085"/>
      <c r="F23" s="848">
        <v>10</v>
      </c>
      <c r="G23" s="1050" t="s">
        <v>0</v>
      </c>
      <c r="H23" s="1087" t="s">
        <v>422</v>
      </c>
      <c r="I23" s="1015" t="s">
        <v>239</v>
      </c>
      <c r="J23" s="1015" t="s">
        <v>1</v>
      </c>
      <c r="K23" s="1016">
        <v>5</v>
      </c>
      <c r="L23" s="736">
        <f>L22+TIME(0,K22,0)</f>
        <v>0.66874999999999996</v>
      </c>
      <c r="M23" s="1081"/>
    </row>
    <row r="24" spans="1:13" ht="15.75" x14ac:dyDescent="0.25">
      <c r="A24" s="58"/>
      <c r="B24" s="1221" t="s">
        <v>385</v>
      </c>
      <c r="C24" s="479"/>
      <c r="E24" s="1128"/>
      <c r="F24" s="1010">
        <v>11</v>
      </c>
      <c r="G24" s="1011" t="s">
        <v>57</v>
      </c>
      <c r="H24" s="1014" t="s">
        <v>423</v>
      </c>
      <c r="I24" s="1012" t="s">
        <v>239</v>
      </c>
      <c r="J24" s="1012" t="s">
        <v>1</v>
      </c>
      <c r="K24" s="1013">
        <v>5</v>
      </c>
      <c r="L24" s="735">
        <f>L23+TIME(0,K23,0)</f>
        <v>0.67222222222222217</v>
      </c>
      <c r="M24" s="1121"/>
    </row>
    <row r="25" spans="1:13" ht="15.75" x14ac:dyDescent="0.25">
      <c r="A25" s="58"/>
      <c r="B25" s="1222" t="s">
        <v>463</v>
      </c>
      <c r="C25" s="479"/>
      <c r="E25" s="1085"/>
      <c r="F25" s="1020">
        <v>12</v>
      </c>
      <c r="G25" s="1015" t="s">
        <v>2</v>
      </c>
      <c r="H25" s="1019" t="s">
        <v>424</v>
      </c>
      <c r="I25" s="1015" t="s">
        <v>239</v>
      </c>
      <c r="J25" s="1015" t="s">
        <v>4</v>
      </c>
      <c r="K25" s="1016">
        <v>5</v>
      </c>
      <c r="L25" s="736">
        <f>L24+TIME(0,K24,0)</f>
        <v>0.67569444444444438</v>
      </c>
      <c r="M25" s="1081"/>
    </row>
    <row r="26" spans="1:13" ht="63.75" customHeight="1" x14ac:dyDescent="0.25">
      <c r="A26" s="58"/>
      <c r="B26" s="1223" t="s">
        <v>464</v>
      </c>
      <c r="C26" s="479"/>
      <c r="E26" s="1128"/>
      <c r="F26" s="1006">
        <v>13</v>
      </c>
      <c r="G26" s="1005" t="s">
        <v>76</v>
      </c>
      <c r="H26" s="1004" t="s">
        <v>648</v>
      </c>
      <c r="I26" s="1003" t="s">
        <v>239</v>
      </c>
      <c r="J26" s="1003" t="s">
        <v>1</v>
      </c>
      <c r="K26" s="1002">
        <v>97</v>
      </c>
      <c r="L26" s="1001">
        <f>L23+TIME(0,K23,0)</f>
        <v>0.67222222222222217</v>
      </c>
      <c r="M26" s="996"/>
    </row>
    <row r="27" spans="1:13" ht="76.5" customHeight="1" x14ac:dyDescent="0.2">
      <c r="A27" s="58"/>
      <c r="B27" s="1233" t="s">
        <v>42</v>
      </c>
      <c r="C27" s="479"/>
      <c r="E27" s="740"/>
      <c r="F27" s="856">
        <v>14</v>
      </c>
      <c r="G27" s="1015" t="s">
        <v>76</v>
      </c>
      <c r="H27" s="1119" t="s">
        <v>651</v>
      </c>
      <c r="I27" s="1015" t="s">
        <v>6</v>
      </c>
      <c r="J27" s="1015" t="s">
        <v>4</v>
      </c>
      <c r="K27" s="1016">
        <v>5</v>
      </c>
      <c r="L27" s="736">
        <f>L26+TIME(0,K26,0)</f>
        <v>0.73958333333333326</v>
      </c>
      <c r="M27" s="1081"/>
    </row>
    <row r="28" spans="1:13" ht="25.5" customHeight="1" x14ac:dyDescent="0.2">
      <c r="A28" s="58"/>
      <c r="B28" s="1207" t="s">
        <v>36</v>
      </c>
      <c r="C28" s="479"/>
      <c r="E28" s="996"/>
      <c r="F28" s="998">
        <v>15</v>
      </c>
      <c r="G28" s="997" t="s">
        <v>0</v>
      </c>
      <c r="H28" s="1004" t="s">
        <v>425</v>
      </c>
      <c r="I28" s="997" t="s">
        <v>239</v>
      </c>
      <c r="J28" s="997" t="s">
        <v>1</v>
      </c>
      <c r="K28" s="1133">
        <v>5</v>
      </c>
      <c r="L28" s="1001">
        <f>L27+TIME(0,K27,0)</f>
        <v>0.74305555555555547</v>
      </c>
      <c r="M28" s="996"/>
    </row>
    <row r="29" spans="1:13" ht="25.5" customHeight="1" x14ac:dyDescent="0.2">
      <c r="A29" s="58"/>
      <c r="B29" s="60"/>
      <c r="C29" s="59"/>
      <c r="E29" s="1081"/>
      <c r="F29" s="848">
        <v>16</v>
      </c>
      <c r="G29" s="1134" t="s">
        <v>0</v>
      </c>
      <c r="H29" s="1087" t="s">
        <v>426</v>
      </c>
      <c r="I29" s="1035" t="s">
        <v>239</v>
      </c>
      <c r="J29" s="1050" t="s">
        <v>1</v>
      </c>
      <c r="K29" s="1051">
        <v>5</v>
      </c>
      <c r="L29" s="736">
        <f>L28+TIME(0,K28,0)</f>
        <v>0.74652777777777768</v>
      </c>
      <c r="M29" s="1081"/>
    </row>
    <row r="30" spans="1:13" x14ac:dyDescent="0.2">
      <c r="A30" s="58"/>
      <c r="B30" s="60"/>
      <c r="C30" s="59"/>
      <c r="E30" s="996"/>
      <c r="F30" s="998">
        <v>17</v>
      </c>
      <c r="G30" s="997" t="s">
        <v>2</v>
      </c>
      <c r="H30" s="1004" t="s">
        <v>427</v>
      </c>
      <c r="I30" s="997" t="s">
        <v>239</v>
      </c>
      <c r="J30" s="997" t="s">
        <v>1</v>
      </c>
      <c r="K30" s="1133">
        <v>0</v>
      </c>
      <c r="L30" s="1001">
        <f>L29+TIME(0,K29,0)</f>
        <v>0.74999999999999989</v>
      </c>
      <c r="M30" s="996"/>
    </row>
    <row r="31" spans="1:13" x14ac:dyDescent="0.2">
      <c r="A31" s="58"/>
      <c r="B31" s="60"/>
      <c r="C31" s="59"/>
      <c r="E31" s="1081"/>
      <c r="F31" s="1086"/>
      <c r="G31" s="1035"/>
      <c r="H31" s="1087"/>
      <c r="I31" s="1035"/>
      <c r="J31" s="1035"/>
      <c r="K31" s="1051"/>
      <c r="L31" s="1089"/>
      <c r="M31" s="1081"/>
    </row>
    <row r="32" spans="1:13" ht="18" customHeight="1" x14ac:dyDescent="0.2">
      <c r="A32" s="58"/>
      <c r="B32" s="60"/>
      <c r="C32" s="59"/>
      <c r="E32" s="1121"/>
      <c r="F32" s="1027"/>
      <c r="G32" s="1027" t="s">
        <v>415</v>
      </c>
      <c r="H32" s="354"/>
      <c r="I32" s="354"/>
      <c r="J32" s="354"/>
      <c r="K32" s="1043"/>
      <c r="L32" s="355"/>
      <c r="M32" s="1121"/>
    </row>
    <row r="33" spans="1:18" ht="15.75" x14ac:dyDescent="0.2">
      <c r="A33" s="620"/>
      <c r="B33" s="1243" t="s">
        <v>562</v>
      </c>
      <c r="C33" s="479"/>
      <c r="E33" s="1081"/>
      <c r="F33" s="1007"/>
      <c r="G33" s="1039" t="s">
        <v>416</v>
      </c>
      <c r="H33" s="1035"/>
      <c r="I33" s="1035"/>
      <c r="J33" s="1035"/>
      <c r="K33" s="1051"/>
      <c r="L33" s="1089"/>
      <c r="M33" s="1081"/>
    </row>
    <row r="34" spans="1:18" ht="15.75" x14ac:dyDescent="0.2">
      <c r="A34" s="58"/>
      <c r="B34" s="669" t="s">
        <v>563</v>
      </c>
      <c r="C34" s="59"/>
      <c r="E34" s="1121"/>
      <c r="F34" s="1027" t="s">
        <v>7</v>
      </c>
      <c r="G34" s="1023" t="s">
        <v>417</v>
      </c>
      <c r="H34" s="1027"/>
      <c r="I34" s="1027"/>
      <c r="J34" s="1029"/>
      <c r="K34" s="1029"/>
      <c r="L34" s="356"/>
      <c r="M34" s="1121"/>
    </row>
    <row r="35" spans="1:18" ht="18" x14ac:dyDescent="0.2">
      <c r="A35" s="58"/>
      <c r="B35" s="1239" t="s">
        <v>726</v>
      </c>
      <c r="C35" s="479"/>
      <c r="E35" s="1081"/>
      <c r="F35" s="1021"/>
      <c r="G35" s="1021" t="s">
        <v>418</v>
      </c>
      <c r="H35" s="1007"/>
      <c r="I35" s="1039"/>
      <c r="J35" s="358"/>
      <c r="K35" s="359"/>
      <c r="L35" s="1088"/>
      <c r="M35" s="1081"/>
    </row>
    <row r="36" spans="1:18" ht="20.25" x14ac:dyDescent="0.2">
      <c r="A36" s="58"/>
      <c r="B36" s="1203" t="s">
        <v>556</v>
      </c>
      <c r="C36" s="479"/>
      <c r="E36" s="1121"/>
      <c r="F36" s="1024"/>
      <c r="G36" s="1023" t="s">
        <v>414</v>
      </c>
      <c r="H36" s="1027" t="s">
        <v>7</v>
      </c>
      <c r="I36" s="1023"/>
      <c r="J36" s="1028"/>
      <c r="K36" s="1029"/>
      <c r="L36" s="356"/>
      <c r="M36" s="1121"/>
    </row>
    <row r="37" spans="1:18" ht="15.75" x14ac:dyDescent="0.2">
      <c r="A37" s="58"/>
      <c r="B37" s="60"/>
      <c r="C37" s="59"/>
      <c r="E37" s="1081"/>
      <c r="F37" s="1042"/>
      <c r="G37" s="1021" t="s">
        <v>394</v>
      </c>
      <c r="H37" s="1021"/>
      <c r="I37" s="1021"/>
      <c r="J37" s="1084"/>
      <c r="K37" s="1084"/>
      <c r="L37" s="1090"/>
      <c r="M37" s="1081"/>
    </row>
    <row r="38" spans="1:18" ht="16.5" thickBot="1" x14ac:dyDescent="0.25">
      <c r="A38" s="58"/>
      <c r="B38" s="60"/>
      <c r="C38" s="59"/>
      <c r="E38" s="1121"/>
      <c r="F38" s="1024"/>
      <c r="G38" s="1023" t="s">
        <v>395</v>
      </c>
      <c r="H38" s="1024"/>
      <c r="I38" s="1023"/>
      <c r="J38" s="1025"/>
      <c r="K38" s="1025"/>
      <c r="L38" s="360"/>
      <c r="M38" s="1121"/>
    </row>
    <row r="39" spans="1:18" ht="15.75" x14ac:dyDescent="0.2">
      <c r="A39" s="58"/>
      <c r="B39" s="1235" t="s">
        <v>391</v>
      </c>
      <c r="C39" s="484"/>
      <c r="E39" s="1083"/>
      <c r="F39" s="1083"/>
      <c r="G39" s="1083"/>
      <c r="H39" s="1083"/>
      <c r="I39" s="1083"/>
      <c r="J39" s="1083"/>
      <c r="K39" s="1083"/>
      <c r="L39" s="678"/>
      <c r="M39" s="1081"/>
    </row>
    <row r="40" spans="1:18" ht="18" customHeight="1" x14ac:dyDescent="0.2">
      <c r="A40" s="58"/>
      <c r="B40" s="1236" t="s">
        <v>340</v>
      </c>
      <c r="C40" s="484"/>
      <c r="E40" s="1078"/>
      <c r="F40" s="1078"/>
      <c r="G40" s="1078"/>
      <c r="H40" s="1078"/>
      <c r="I40" s="1078"/>
      <c r="J40" s="1078"/>
      <c r="K40" s="1078"/>
      <c r="L40" s="364"/>
      <c r="M40" s="1126"/>
    </row>
    <row r="41" spans="1:18" ht="15.75" x14ac:dyDescent="0.2">
      <c r="A41" s="58"/>
      <c r="B41" s="1227" t="s">
        <v>318</v>
      </c>
      <c r="C41" s="484"/>
      <c r="E41" s="1078"/>
      <c r="F41" s="1078"/>
      <c r="G41" s="1078"/>
      <c r="H41" s="1078"/>
      <c r="I41" s="1078"/>
      <c r="J41" s="1078"/>
      <c r="K41" s="1078"/>
      <c r="L41" s="364"/>
      <c r="M41" s="1126"/>
    </row>
    <row r="42" spans="1:18" ht="15.75" x14ac:dyDescent="0.2">
      <c r="A42" s="58"/>
      <c r="B42" s="1228" t="s">
        <v>168</v>
      </c>
      <c r="C42" s="484"/>
      <c r="E42" s="1083"/>
      <c r="F42" s="1083"/>
      <c r="G42" s="1083"/>
      <c r="H42" s="1083"/>
      <c r="I42" s="1083"/>
      <c r="J42" s="1083"/>
      <c r="K42" s="1083"/>
      <c r="L42" s="678"/>
      <c r="M42" s="1129"/>
    </row>
    <row r="43" spans="1:18" ht="14.25" x14ac:dyDescent="0.2">
      <c r="A43" s="58"/>
      <c r="B43" s="1229" t="s">
        <v>169</v>
      </c>
      <c r="C43" s="484"/>
    </row>
    <row r="44" spans="1:18" ht="14.25" x14ac:dyDescent="0.2">
      <c r="A44" s="58"/>
      <c r="B44" s="1230" t="s">
        <v>166</v>
      </c>
      <c r="C44" s="484"/>
    </row>
    <row r="45" spans="1:18" ht="14.25" x14ac:dyDescent="0.2">
      <c r="A45" s="58"/>
      <c r="B45" s="1231" t="s">
        <v>336</v>
      </c>
      <c r="C45" s="484"/>
    </row>
    <row r="46" spans="1:18" ht="14.25" x14ac:dyDescent="0.2">
      <c r="A46" s="58"/>
      <c r="B46" s="1231" t="s">
        <v>337</v>
      </c>
      <c r="C46" s="484"/>
    </row>
    <row r="47" spans="1:18" ht="14.25" x14ac:dyDescent="0.2">
      <c r="A47" s="58"/>
      <c r="B47" s="1231" t="s">
        <v>198</v>
      </c>
      <c r="C47" s="484"/>
      <c r="E47"/>
      <c r="F47"/>
      <c r="G47"/>
      <c r="H47"/>
      <c r="I47"/>
      <c r="J47"/>
      <c r="K47"/>
      <c r="L47"/>
      <c r="M47"/>
      <c r="N47"/>
      <c r="O47"/>
      <c r="P47"/>
      <c r="Q47"/>
      <c r="R47"/>
    </row>
    <row r="48" spans="1:18" ht="14.25" x14ac:dyDescent="0.2">
      <c r="A48" s="58"/>
      <c r="B48" s="1231" t="s">
        <v>342</v>
      </c>
      <c r="C48" s="484"/>
      <c r="E48"/>
      <c r="F48"/>
      <c r="G48"/>
      <c r="H48"/>
      <c r="I48"/>
      <c r="J48"/>
      <c r="K48"/>
      <c r="L48"/>
      <c r="M48"/>
      <c r="N48"/>
      <c r="O48"/>
      <c r="P48"/>
      <c r="Q48"/>
      <c r="R48"/>
    </row>
    <row r="49" spans="1:18" ht="14.25" x14ac:dyDescent="0.2">
      <c r="A49" s="58"/>
      <c r="B49" s="1231" t="s">
        <v>338</v>
      </c>
      <c r="C49" s="484"/>
      <c r="E49"/>
      <c r="F49"/>
      <c r="G49"/>
      <c r="H49"/>
      <c r="I49"/>
      <c r="J49"/>
      <c r="K49"/>
      <c r="L49"/>
      <c r="M49"/>
      <c r="N49"/>
      <c r="O49"/>
      <c r="P49"/>
      <c r="Q49"/>
      <c r="R49"/>
    </row>
    <row r="50" spans="1:18" ht="18.75" customHeight="1" x14ac:dyDescent="0.2">
      <c r="A50" s="58"/>
      <c r="B50" s="1231" t="s">
        <v>197</v>
      </c>
      <c r="C50" s="484"/>
      <c r="E50"/>
      <c r="F50"/>
      <c r="G50"/>
      <c r="H50"/>
      <c r="I50"/>
      <c r="J50"/>
      <c r="K50"/>
      <c r="L50"/>
      <c r="M50"/>
      <c r="N50"/>
      <c r="O50"/>
      <c r="P50"/>
      <c r="Q50"/>
      <c r="R50"/>
    </row>
    <row r="51" spans="1:18" ht="14.25" x14ac:dyDescent="0.2">
      <c r="A51" s="58"/>
      <c r="B51" s="1231" t="s">
        <v>339</v>
      </c>
      <c r="C51" s="484"/>
      <c r="E51"/>
      <c r="F51"/>
      <c r="G51"/>
      <c r="H51"/>
      <c r="I51"/>
      <c r="J51"/>
      <c r="K51"/>
      <c r="L51"/>
      <c r="M51"/>
      <c r="N51"/>
      <c r="O51"/>
      <c r="P51"/>
      <c r="Q51"/>
      <c r="R51"/>
    </row>
    <row r="52" spans="1:18" ht="14.25" x14ac:dyDescent="0.2">
      <c r="A52" s="58"/>
      <c r="B52" s="1244" t="s">
        <v>170</v>
      </c>
      <c r="C52" s="484"/>
      <c r="E52"/>
      <c r="F52"/>
      <c r="G52"/>
      <c r="H52"/>
      <c r="I52"/>
      <c r="J52"/>
      <c r="K52"/>
      <c r="L52"/>
      <c r="M52"/>
      <c r="N52"/>
      <c r="O52"/>
      <c r="P52"/>
      <c r="Q52"/>
      <c r="R52"/>
    </row>
    <row r="53" spans="1:18" x14ac:dyDescent="0.2">
      <c r="A53" s="58"/>
      <c r="B53" s="60"/>
      <c r="C53" s="59"/>
      <c r="E53"/>
      <c r="F53"/>
      <c r="G53"/>
      <c r="H53"/>
      <c r="I53"/>
      <c r="J53"/>
      <c r="K53"/>
      <c r="L53"/>
      <c r="M53"/>
      <c r="N53"/>
      <c r="O53"/>
      <c r="P53"/>
      <c r="Q53"/>
      <c r="R53"/>
    </row>
    <row r="54" spans="1:18" ht="16.5" thickBot="1" x14ac:dyDescent="0.25">
      <c r="A54" s="621"/>
      <c r="B54" s="622" t="s">
        <v>559</v>
      </c>
      <c r="C54" s="623"/>
      <c r="E54"/>
      <c r="F54"/>
      <c r="G54"/>
      <c r="H54"/>
      <c r="I54"/>
      <c r="J54"/>
      <c r="K54"/>
      <c r="L54"/>
      <c r="M54"/>
      <c r="N54"/>
      <c r="O54"/>
      <c r="P54"/>
      <c r="Q54"/>
      <c r="R54"/>
    </row>
    <row r="55" spans="1:18" x14ac:dyDescent="0.2">
      <c r="E55"/>
      <c r="F55"/>
      <c r="G55"/>
      <c r="H55"/>
      <c r="I55"/>
      <c r="J55"/>
      <c r="K55"/>
      <c r="L55"/>
      <c r="M55"/>
      <c r="N55"/>
      <c r="O55"/>
      <c r="P55"/>
      <c r="Q55"/>
      <c r="R55"/>
    </row>
    <row r="56" spans="1:18" x14ac:dyDescent="0.2">
      <c r="E56"/>
      <c r="F56"/>
      <c r="G56"/>
      <c r="H56"/>
      <c r="I56"/>
      <c r="J56"/>
      <c r="K56"/>
      <c r="L56"/>
      <c r="M56"/>
      <c r="N56"/>
      <c r="O56"/>
      <c r="P56"/>
      <c r="Q56"/>
      <c r="R56"/>
    </row>
    <row r="57" spans="1:18" x14ac:dyDescent="0.2">
      <c r="E57"/>
      <c r="F57"/>
      <c r="G57"/>
      <c r="H57"/>
      <c r="I57"/>
      <c r="J57"/>
      <c r="K57"/>
      <c r="L57"/>
      <c r="M57"/>
      <c r="N57"/>
      <c r="O57"/>
      <c r="P57"/>
      <c r="Q57"/>
      <c r="R57"/>
    </row>
    <row r="58" spans="1:18" x14ac:dyDescent="0.2">
      <c r="E58"/>
      <c r="F58"/>
      <c r="G58"/>
      <c r="H58"/>
      <c r="I58"/>
      <c r="J58"/>
      <c r="K58"/>
      <c r="L58"/>
      <c r="M58"/>
      <c r="N58"/>
      <c r="O58"/>
      <c r="P58"/>
      <c r="Q58"/>
      <c r="R58"/>
    </row>
    <row r="59" spans="1:18" x14ac:dyDescent="0.2">
      <c r="E59"/>
      <c r="F59"/>
      <c r="G59"/>
      <c r="H59"/>
      <c r="I59"/>
      <c r="J59"/>
      <c r="K59"/>
      <c r="L59"/>
      <c r="M59"/>
      <c r="N59"/>
      <c r="O59"/>
      <c r="P59"/>
      <c r="Q59"/>
      <c r="R59"/>
    </row>
    <row r="60" spans="1:18" x14ac:dyDescent="0.2">
      <c r="E60"/>
      <c r="F60"/>
      <c r="G60"/>
      <c r="H60"/>
      <c r="I60"/>
      <c r="J60"/>
      <c r="K60"/>
      <c r="L60"/>
      <c r="M60"/>
      <c r="N60"/>
      <c r="O60"/>
      <c r="P60"/>
      <c r="Q60"/>
      <c r="R60"/>
    </row>
    <row r="61" spans="1:18" x14ac:dyDescent="0.2">
      <c r="E61"/>
      <c r="F61"/>
      <c r="G61"/>
      <c r="H61"/>
      <c r="I61"/>
      <c r="J61"/>
      <c r="K61"/>
      <c r="L61"/>
      <c r="M61"/>
      <c r="N61"/>
      <c r="O61"/>
      <c r="P61"/>
      <c r="Q61"/>
      <c r="R61"/>
    </row>
    <row r="62" spans="1:18" x14ac:dyDescent="0.2">
      <c r="E62"/>
      <c r="F62"/>
      <c r="G62"/>
      <c r="H62"/>
      <c r="I62"/>
      <c r="J62"/>
      <c r="K62"/>
      <c r="L62"/>
      <c r="M62"/>
      <c r="N62"/>
      <c r="O62"/>
      <c r="P62"/>
      <c r="Q62"/>
      <c r="R62"/>
    </row>
    <row r="63" spans="1:18" x14ac:dyDescent="0.2">
      <c r="E63"/>
      <c r="F63"/>
      <c r="G63"/>
      <c r="H63"/>
      <c r="I63"/>
      <c r="J63"/>
      <c r="K63"/>
      <c r="L63"/>
      <c r="M63"/>
      <c r="N63"/>
      <c r="O63"/>
      <c r="P63"/>
      <c r="Q63"/>
      <c r="R63"/>
    </row>
    <row r="64" spans="1:18" x14ac:dyDescent="0.2">
      <c r="E64"/>
      <c r="F64"/>
      <c r="G64"/>
      <c r="H64"/>
      <c r="I64"/>
      <c r="J64"/>
      <c r="K64"/>
      <c r="L64"/>
      <c r="M64"/>
      <c r="N64"/>
      <c r="O64"/>
      <c r="P64"/>
      <c r="Q64"/>
      <c r="R64"/>
    </row>
    <row r="65" spans="5:18" x14ac:dyDescent="0.2">
      <c r="E65"/>
      <c r="F65"/>
      <c r="G65"/>
      <c r="H65"/>
      <c r="I65"/>
      <c r="J65"/>
      <c r="K65"/>
      <c r="L65"/>
      <c r="M65"/>
      <c r="N65"/>
      <c r="O65"/>
      <c r="P65"/>
      <c r="Q65"/>
      <c r="R65"/>
    </row>
    <row r="66" spans="5:18" x14ac:dyDescent="0.2">
      <c r="E66"/>
      <c r="F66"/>
      <c r="G66"/>
      <c r="H66"/>
      <c r="I66"/>
      <c r="J66"/>
      <c r="K66"/>
      <c r="L66"/>
      <c r="M66"/>
      <c r="N66"/>
      <c r="O66"/>
      <c r="P66"/>
      <c r="Q66"/>
      <c r="R66"/>
    </row>
    <row r="67" spans="5:18" x14ac:dyDescent="0.2">
      <c r="E67"/>
      <c r="F67"/>
      <c r="G67"/>
      <c r="H67"/>
      <c r="I67"/>
      <c r="J67"/>
      <c r="K67"/>
      <c r="L67"/>
      <c r="M67"/>
      <c r="N67"/>
      <c r="O67"/>
      <c r="P67"/>
      <c r="Q67"/>
      <c r="R67"/>
    </row>
    <row r="68" spans="5:18" x14ac:dyDescent="0.2">
      <c r="E68"/>
      <c r="F68"/>
      <c r="G68"/>
      <c r="H68"/>
      <c r="I68"/>
      <c r="J68"/>
      <c r="K68"/>
      <c r="L68"/>
      <c r="M68"/>
      <c r="N68"/>
      <c r="O68"/>
      <c r="P68"/>
      <c r="Q68"/>
      <c r="R68"/>
    </row>
    <row r="69" spans="5:18" x14ac:dyDescent="0.2">
      <c r="E69"/>
      <c r="F69"/>
      <c r="G69"/>
      <c r="H69"/>
      <c r="I69"/>
      <c r="J69"/>
      <c r="K69"/>
      <c r="L69"/>
      <c r="M69"/>
      <c r="N69"/>
      <c r="O69"/>
      <c r="P69"/>
      <c r="Q69"/>
      <c r="R69"/>
    </row>
    <row r="70" spans="5:18" x14ac:dyDescent="0.2">
      <c r="E70"/>
      <c r="F70"/>
      <c r="G70"/>
      <c r="H70"/>
      <c r="I70"/>
      <c r="J70"/>
      <c r="K70"/>
      <c r="L70"/>
      <c r="M70"/>
      <c r="N70"/>
      <c r="O70"/>
      <c r="P70"/>
      <c r="Q70"/>
      <c r="R70"/>
    </row>
    <row r="71" spans="5:18" x14ac:dyDescent="0.2">
      <c r="E71"/>
      <c r="F71"/>
      <c r="G71"/>
      <c r="H71"/>
      <c r="I71"/>
      <c r="J71"/>
      <c r="K71"/>
      <c r="L71"/>
      <c r="M71"/>
      <c r="N71"/>
      <c r="O71"/>
      <c r="P71"/>
      <c r="Q71"/>
      <c r="R71"/>
    </row>
    <row r="72" spans="5:18" x14ac:dyDescent="0.2">
      <c r="E72"/>
      <c r="F72"/>
      <c r="G72"/>
      <c r="H72"/>
      <c r="I72"/>
      <c r="J72"/>
      <c r="K72"/>
      <c r="L72"/>
      <c r="M72"/>
      <c r="N72"/>
      <c r="O72"/>
      <c r="P72"/>
      <c r="Q72"/>
      <c r="R72"/>
    </row>
    <row r="73" spans="5:18" x14ac:dyDescent="0.2">
      <c r="E73"/>
      <c r="F73"/>
      <c r="G73"/>
      <c r="H73"/>
      <c r="I73"/>
      <c r="J73"/>
      <c r="K73"/>
      <c r="L73"/>
      <c r="M73"/>
      <c r="N73"/>
      <c r="O73"/>
      <c r="P73"/>
      <c r="Q73"/>
      <c r="R73"/>
    </row>
    <row r="74" spans="5:18" x14ac:dyDescent="0.2">
      <c r="E74"/>
      <c r="F74"/>
      <c r="G74"/>
      <c r="H74"/>
      <c r="I74"/>
      <c r="J74"/>
      <c r="K74"/>
      <c r="L74"/>
      <c r="M74"/>
      <c r="N74"/>
      <c r="O74"/>
      <c r="P74"/>
      <c r="Q74"/>
      <c r="R74"/>
    </row>
    <row r="75" spans="5:18" x14ac:dyDescent="0.2">
      <c r="E75"/>
      <c r="F75"/>
      <c r="G75"/>
      <c r="H75"/>
      <c r="I75"/>
      <c r="J75"/>
      <c r="K75"/>
      <c r="L75"/>
      <c r="M75"/>
      <c r="N75"/>
      <c r="O75"/>
      <c r="P75"/>
      <c r="Q75"/>
      <c r="R75"/>
    </row>
    <row r="76" spans="5:18" x14ac:dyDescent="0.2">
      <c r="E76"/>
      <c r="F76"/>
      <c r="G76"/>
      <c r="H76"/>
      <c r="I76"/>
      <c r="J76"/>
      <c r="K76"/>
      <c r="L76"/>
      <c r="M76"/>
      <c r="N76"/>
      <c r="O76"/>
      <c r="P76"/>
      <c r="Q76"/>
      <c r="R76"/>
    </row>
    <row r="77" spans="5:18" x14ac:dyDescent="0.2">
      <c r="E77"/>
      <c r="F77"/>
      <c r="G77"/>
      <c r="H77"/>
      <c r="I77"/>
      <c r="J77"/>
      <c r="K77"/>
      <c r="L77"/>
      <c r="M77"/>
      <c r="N77"/>
      <c r="O77"/>
      <c r="P77"/>
      <c r="Q77"/>
      <c r="R77"/>
    </row>
    <row r="78" spans="5:18" x14ac:dyDescent="0.2">
      <c r="E78"/>
      <c r="F78"/>
      <c r="G78"/>
      <c r="H78"/>
      <c r="I78"/>
      <c r="J78"/>
      <c r="K78"/>
      <c r="L78"/>
      <c r="M78"/>
      <c r="N78"/>
      <c r="O78"/>
      <c r="P78"/>
      <c r="Q78"/>
      <c r="R78"/>
    </row>
    <row r="79" spans="5:18" x14ac:dyDescent="0.2">
      <c r="E79"/>
      <c r="F79"/>
      <c r="G79"/>
      <c r="H79"/>
      <c r="I79"/>
      <c r="J79"/>
      <c r="K79"/>
      <c r="L79"/>
      <c r="M79"/>
      <c r="N79"/>
      <c r="O79"/>
      <c r="P79"/>
      <c r="Q79"/>
      <c r="R79"/>
    </row>
    <row r="80" spans="5:18" x14ac:dyDescent="0.2">
      <c r="E80"/>
      <c r="F80"/>
      <c r="G80"/>
      <c r="H80"/>
      <c r="I80"/>
      <c r="J80"/>
      <c r="K80"/>
      <c r="L80"/>
      <c r="M80"/>
      <c r="N80"/>
      <c r="O80"/>
      <c r="P80"/>
      <c r="Q80"/>
      <c r="R80"/>
    </row>
    <row r="81" spans="5:18" x14ac:dyDescent="0.2">
      <c r="E81"/>
      <c r="F81"/>
      <c r="G81"/>
      <c r="H81"/>
      <c r="I81"/>
      <c r="J81"/>
      <c r="K81"/>
      <c r="L81"/>
      <c r="M81"/>
      <c r="N81"/>
      <c r="O81"/>
      <c r="P81"/>
      <c r="Q81"/>
      <c r="R81"/>
    </row>
    <row r="82" spans="5:18" x14ac:dyDescent="0.2">
      <c r="E82"/>
      <c r="F82"/>
      <c r="G82"/>
      <c r="H82"/>
      <c r="I82"/>
      <c r="J82"/>
      <c r="K82"/>
      <c r="L82"/>
      <c r="M82"/>
      <c r="N82"/>
      <c r="O82"/>
      <c r="P82"/>
      <c r="Q82"/>
      <c r="R82"/>
    </row>
    <row r="83" spans="5:18" x14ac:dyDescent="0.2">
      <c r="E83"/>
      <c r="F83"/>
      <c r="G83"/>
      <c r="H83"/>
      <c r="I83"/>
      <c r="J83"/>
      <c r="K83"/>
      <c r="L83"/>
      <c r="M83"/>
      <c r="N83"/>
      <c r="O83"/>
      <c r="P83"/>
      <c r="Q83"/>
      <c r="R83"/>
    </row>
    <row r="84" spans="5:18" x14ac:dyDescent="0.2">
      <c r="E84"/>
      <c r="F84"/>
      <c r="G84"/>
      <c r="H84"/>
      <c r="I84"/>
      <c r="J84"/>
      <c r="K84"/>
      <c r="L84"/>
      <c r="M84"/>
      <c r="N84"/>
      <c r="O84"/>
      <c r="P84"/>
      <c r="Q84"/>
      <c r="R84"/>
    </row>
    <row r="85" spans="5:18" x14ac:dyDescent="0.2">
      <c r="E85"/>
      <c r="F85"/>
      <c r="G85"/>
      <c r="H85"/>
      <c r="I85"/>
      <c r="J85"/>
      <c r="K85"/>
      <c r="L85"/>
      <c r="M85"/>
      <c r="N85"/>
      <c r="O85"/>
      <c r="P85"/>
      <c r="Q85"/>
      <c r="R85"/>
    </row>
    <row r="86" spans="5:18" x14ac:dyDescent="0.2">
      <c r="E86"/>
      <c r="F86"/>
      <c r="G86"/>
      <c r="H86"/>
      <c r="I86"/>
      <c r="J86"/>
      <c r="K86"/>
      <c r="L86"/>
      <c r="M86"/>
      <c r="N86"/>
      <c r="O86"/>
      <c r="P86"/>
      <c r="Q86"/>
      <c r="R86"/>
    </row>
    <row r="87" spans="5:18" x14ac:dyDescent="0.2">
      <c r="E87"/>
      <c r="F87"/>
      <c r="G87"/>
      <c r="H87"/>
      <c r="I87"/>
      <c r="J87"/>
      <c r="K87"/>
      <c r="L87"/>
      <c r="M87"/>
      <c r="N87"/>
      <c r="O87"/>
      <c r="P87"/>
      <c r="Q87"/>
      <c r="R87"/>
    </row>
    <row r="88" spans="5:18" x14ac:dyDescent="0.2">
      <c r="E88"/>
      <c r="F88"/>
      <c r="G88"/>
      <c r="H88"/>
      <c r="I88"/>
      <c r="J88"/>
      <c r="K88"/>
      <c r="L88"/>
      <c r="M88"/>
      <c r="N88"/>
      <c r="O88"/>
      <c r="P88"/>
      <c r="Q88"/>
      <c r="R88"/>
    </row>
    <row r="89" spans="5:18" x14ac:dyDescent="0.2">
      <c r="E89"/>
      <c r="F89"/>
      <c r="G89"/>
      <c r="H89"/>
      <c r="I89"/>
      <c r="J89"/>
      <c r="K89"/>
      <c r="L89"/>
      <c r="M89"/>
      <c r="N89"/>
      <c r="O89"/>
      <c r="P89"/>
      <c r="Q89"/>
      <c r="R89"/>
    </row>
    <row r="90" spans="5:18" x14ac:dyDescent="0.2">
      <c r="E90"/>
      <c r="F90"/>
      <c r="G90"/>
      <c r="H90"/>
      <c r="I90"/>
      <c r="J90"/>
      <c r="K90"/>
      <c r="L90"/>
      <c r="M90"/>
      <c r="N90"/>
      <c r="O90"/>
      <c r="P90"/>
      <c r="Q90"/>
      <c r="R90"/>
    </row>
    <row r="91" spans="5:18" x14ac:dyDescent="0.2">
      <c r="E91"/>
      <c r="F91"/>
      <c r="G91"/>
      <c r="H91"/>
      <c r="I91"/>
      <c r="J91"/>
      <c r="K91"/>
      <c r="L91"/>
      <c r="M91"/>
      <c r="N91"/>
      <c r="O91"/>
      <c r="P91"/>
      <c r="Q91"/>
      <c r="R91"/>
    </row>
    <row r="92" spans="5:18" x14ac:dyDescent="0.2">
      <c r="E92"/>
      <c r="F92"/>
      <c r="G92"/>
      <c r="H92"/>
      <c r="I92"/>
      <c r="J92"/>
      <c r="K92"/>
      <c r="L92"/>
      <c r="M92"/>
      <c r="N92"/>
      <c r="O92"/>
      <c r="P92"/>
      <c r="Q92"/>
      <c r="R92"/>
    </row>
  </sheetData>
  <mergeCells count="8">
    <mergeCell ref="F19:M19"/>
    <mergeCell ref="E2:M2"/>
    <mergeCell ref="B4:B6"/>
    <mergeCell ref="E3:L3"/>
    <mergeCell ref="E4:L4"/>
    <mergeCell ref="G7:M7"/>
    <mergeCell ref="F8:M8"/>
    <mergeCell ref="G18:M18"/>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zoomScale="88" workbookViewId="0">
      <selection sqref="A1:C1048576"/>
    </sheetView>
  </sheetViews>
  <sheetFormatPr defaultRowHeight="12.75" x14ac:dyDescent="0.2"/>
  <cols>
    <col min="1" max="1" width="1.42578125" style="658" customWidth="1"/>
    <col min="2" max="2" width="13.5703125" style="658" customWidth="1"/>
    <col min="3" max="3" width="1.42578125" style="658"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248"/>
      <c r="B1" s="671" t="s">
        <v>559</v>
      </c>
      <c r="C1" s="1249"/>
      <c r="E1" s="307"/>
      <c r="F1" s="1783" t="s">
        <v>141</v>
      </c>
      <c r="G1" s="1783"/>
      <c r="H1" s="1783"/>
      <c r="I1" s="1783"/>
      <c r="J1" s="1783"/>
      <c r="K1" s="1783"/>
      <c r="L1" s="1783"/>
      <c r="M1" s="1783"/>
      <c r="N1" s="308"/>
    </row>
    <row r="2" spans="1:15" ht="18.75" thickBot="1" x14ac:dyDescent="0.25">
      <c r="A2" s="620"/>
      <c r="B2" s="1232"/>
      <c r="C2" s="59"/>
      <c r="E2" s="309"/>
      <c r="F2" s="1785" t="s">
        <v>140</v>
      </c>
      <c r="G2" s="1785"/>
      <c r="H2" s="1785"/>
      <c r="I2" s="1785"/>
      <c r="J2" s="1785"/>
      <c r="K2" s="1785"/>
      <c r="L2" s="1785"/>
      <c r="M2" s="1785"/>
      <c r="N2" s="308"/>
    </row>
    <row r="3" spans="1:15" ht="16.5" thickBot="1" x14ac:dyDescent="0.25">
      <c r="A3" s="620"/>
      <c r="B3" s="306" t="s">
        <v>106</v>
      </c>
      <c r="C3" s="59"/>
      <c r="E3" s="131" t="s">
        <v>240</v>
      </c>
      <c r="F3" s="132" t="s">
        <v>236</v>
      </c>
      <c r="G3" s="271"/>
      <c r="H3" s="273"/>
      <c r="I3" s="280"/>
      <c r="J3" s="133"/>
      <c r="K3" s="133"/>
      <c r="L3" s="133"/>
      <c r="M3" s="237"/>
      <c r="N3" s="284"/>
    </row>
    <row r="4" spans="1:15" ht="15.75" customHeight="1" x14ac:dyDescent="0.2">
      <c r="A4" s="620"/>
      <c r="B4" s="1423" t="str">
        <f>Title!$B$4</f>
        <v>R3</v>
      </c>
      <c r="C4" s="59"/>
      <c r="E4" s="131" t="s">
        <v>240</v>
      </c>
      <c r="F4" s="132" t="s">
        <v>171</v>
      </c>
      <c r="G4" s="271"/>
      <c r="H4" s="273"/>
      <c r="I4" s="280"/>
      <c r="J4" s="133"/>
      <c r="K4" s="133"/>
      <c r="L4" s="133"/>
      <c r="M4" s="237"/>
      <c r="N4" s="284"/>
    </row>
    <row r="5" spans="1:15" ht="15.75" customHeight="1" x14ac:dyDescent="0.2">
      <c r="A5" s="620"/>
      <c r="B5" s="1424"/>
      <c r="C5" s="59"/>
      <c r="E5" s="134" t="s">
        <v>240</v>
      </c>
      <c r="F5" s="135" t="s">
        <v>174</v>
      </c>
      <c r="G5" s="272"/>
      <c r="H5" s="273"/>
      <c r="I5" s="280"/>
      <c r="J5" s="136"/>
      <c r="K5" s="136"/>
      <c r="L5" s="136"/>
      <c r="M5" s="238"/>
      <c r="N5" s="285"/>
      <c r="O5" s="88"/>
    </row>
    <row r="6" spans="1:15" ht="15.75" customHeight="1" thickBot="1" x14ac:dyDescent="0.25">
      <c r="A6" s="620"/>
      <c r="B6" s="1425"/>
      <c r="C6" s="59"/>
      <c r="O6" s="130"/>
    </row>
    <row r="7" spans="1:15" ht="18.75" thickBot="1" x14ac:dyDescent="0.3">
      <c r="A7" s="620"/>
      <c r="B7" s="60"/>
      <c r="C7" s="534"/>
      <c r="E7" s="1732" t="s">
        <v>705</v>
      </c>
      <c r="F7" s="1784"/>
      <c r="G7" s="1784"/>
      <c r="H7" s="1784"/>
      <c r="I7" s="1784"/>
      <c r="J7" s="1784"/>
      <c r="K7" s="1784"/>
      <c r="L7" s="1784"/>
      <c r="M7" s="1784"/>
      <c r="N7" s="1784"/>
      <c r="O7" s="130"/>
    </row>
    <row r="8" spans="1:15" ht="20.25" x14ac:dyDescent="0.2">
      <c r="A8" s="620"/>
      <c r="B8" s="1216" t="s">
        <v>167</v>
      </c>
      <c r="C8" s="479"/>
      <c r="E8" s="149"/>
      <c r="F8" s="21"/>
      <c r="G8" s="21"/>
      <c r="H8" s="21"/>
      <c r="I8" s="21"/>
      <c r="J8" s="21"/>
      <c r="K8" s="21"/>
      <c r="L8" s="150"/>
      <c r="M8" s="151" t="s">
        <v>307</v>
      </c>
      <c r="N8" s="152" t="s">
        <v>151</v>
      </c>
    </row>
    <row r="9" spans="1:15" ht="20.25" x14ac:dyDescent="0.2">
      <c r="A9" s="620"/>
      <c r="B9" s="1241" t="s">
        <v>194</v>
      </c>
      <c r="C9" s="479"/>
      <c r="E9" s="30"/>
      <c r="F9" s="153"/>
      <c r="G9" s="20">
        <v>1</v>
      </c>
      <c r="H9" s="25"/>
      <c r="I9" s="25" t="s">
        <v>173</v>
      </c>
      <c r="J9" s="154" t="s">
        <v>239</v>
      </c>
      <c r="K9" s="19" t="s">
        <v>360</v>
      </c>
      <c r="L9" s="155"/>
      <c r="M9" s="156">
        <f>TIME(18,30,0)</f>
        <v>0.77083333333333337</v>
      </c>
      <c r="N9" s="157">
        <v>5</v>
      </c>
    </row>
    <row r="10" spans="1:15" ht="15" customHeight="1" x14ac:dyDescent="0.2">
      <c r="A10" s="620"/>
      <c r="B10" s="665"/>
      <c r="C10" s="672"/>
      <c r="E10" s="149"/>
      <c r="F10" s="158"/>
      <c r="G10" s="2">
        <f>G9+1</f>
        <v>2</v>
      </c>
      <c r="H10" s="2" t="s">
        <v>244</v>
      </c>
      <c r="I10" s="159" t="s">
        <v>143</v>
      </c>
      <c r="J10" s="7" t="s">
        <v>239</v>
      </c>
      <c r="K10" s="2" t="s">
        <v>360</v>
      </c>
      <c r="L10" s="150"/>
      <c r="M10" s="160">
        <f>M9+TIME(0,N9,0)</f>
        <v>0.77430555555555558</v>
      </c>
      <c r="N10" s="161">
        <v>10</v>
      </c>
    </row>
    <row r="11" spans="1:15" ht="20.25" x14ac:dyDescent="0.2">
      <c r="A11" s="620"/>
      <c r="B11" s="1243" t="s">
        <v>560</v>
      </c>
      <c r="C11" s="479"/>
      <c r="E11" s="30"/>
      <c r="F11" s="153"/>
      <c r="G11" s="9">
        <f>G10+1</f>
        <v>3</v>
      </c>
      <c r="H11" s="19" t="s">
        <v>244</v>
      </c>
      <c r="I11" s="25" t="s">
        <v>142</v>
      </c>
      <c r="J11" s="154" t="s">
        <v>239</v>
      </c>
      <c r="K11" s="19" t="s">
        <v>249</v>
      </c>
      <c r="L11" s="148"/>
      <c r="M11" s="162">
        <f>M10+TIME(0,N10,0)</f>
        <v>0.78125</v>
      </c>
      <c r="N11" s="157">
        <v>80</v>
      </c>
    </row>
    <row r="12" spans="1:15" ht="20.25" x14ac:dyDescent="0.2">
      <c r="A12" s="58"/>
      <c r="B12" s="669" t="s">
        <v>561</v>
      </c>
      <c r="C12" s="59"/>
      <c r="E12" s="149"/>
      <c r="F12" s="158"/>
      <c r="G12" s="2">
        <f>G11+1</f>
        <v>4</v>
      </c>
      <c r="H12" s="2" t="s">
        <v>244</v>
      </c>
      <c r="I12" s="24" t="s">
        <v>374</v>
      </c>
      <c r="J12" s="7" t="s">
        <v>239</v>
      </c>
      <c r="K12" s="2" t="s">
        <v>295</v>
      </c>
      <c r="L12" s="150"/>
      <c r="M12" s="160">
        <f>M11+TIME(0,N11,0)</f>
        <v>0.83680555555555558</v>
      </c>
      <c r="N12" s="161">
        <v>15</v>
      </c>
    </row>
    <row r="13" spans="1:15" ht="20.25" x14ac:dyDescent="0.2">
      <c r="A13" s="620"/>
      <c r="B13" s="1242" t="s">
        <v>220</v>
      </c>
      <c r="C13" s="479"/>
      <c r="E13" s="30"/>
      <c r="F13" s="153"/>
      <c r="G13" s="19">
        <f>G12+1</f>
        <v>5</v>
      </c>
      <c r="H13" s="19" t="s">
        <v>244</v>
      </c>
      <c r="I13" s="25" t="s">
        <v>366</v>
      </c>
      <c r="J13" s="154" t="s">
        <v>239</v>
      </c>
      <c r="K13" s="19" t="s">
        <v>360</v>
      </c>
      <c r="L13" s="148"/>
      <c r="M13" s="162">
        <f>M12+TIME(0,N12,0)</f>
        <v>0.84722222222222221</v>
      </c>
      <c r="N13" s="157">
        <v>10</v>
      </c>
    </row>
    <row r="14" spans="1:15" ht="20.25" x14ac:dyDescent="0.2">
      <c r="A14" s="58"/>
      <c r="B14" s="1240" t="s">
        <v>332</v>
      </c>
      <c r="C14" s="479"/>
      <c r="E14" s="149"/>
      <c r="F14" s="158"/>
      <c r="G14" s="2">
        <f>G13+1</f>
        <v>6</v>
      </c>
      <c r="H14" s="2" t="s">
        <v>243</v>
      </c>
      <c r="I14" s="24" t="s">
        <v>242</v>
      </c>
      <c r="J14" s="7" t="s">
        <v>239</v>
      </c>
      <c r="K14" s="2" t="s">
        <v>360</v>
      </c>
      <c r="L14" s="150"/>
      <c r="M14" s="160">
        <f>M13+TIME(0,N13,0)</f>
        <v>0.85416666666666663</v>
      </c>
      <c r="N14" s="161" t="s">
        <v>238</v>
      </c>
    </row>
    <row r="15" spans="1:15" ht="15.75" x14ac:dyDescent="0.2">
      <c r="A15" s="58"/>
      <c r="B15" s="1225" t="s">
        <v>368</v>
      </c>
      <c r="C15" s="479"/>
    </row>
    <row r="16" spans="1:15" ht="15.75" x14ac:dyDescent="0.2">
      <c r="A16" s="58"/>
      <c r="B16" s="1226" t="s">
        <v>461</v>
      </c>
      <c r="C16" s="483"/>
    </row>
    <row r="17" spans="1:14" ht="18" x14ac:dyDescent="0.25">
      <c r="A17" s="58"/>
      <c r="B17" s="1247" t="s">
        <v>487</v>
      </c>
      <c r="C17" s="419"/>
      <c r="E17" s="1732" t="s">
        <v>706</v>
      </c>
      <c r="F17" s="1784"/>
      <c r="G17" s="1784"/>
      <c r="H17" s="1784"/>
      <c r="I17" s="1784"/>
      <c r="J17" s="1784"/>
      <c r="K17" s="1784"/>
      <c r="L17" s="1784"/>
      <c r="M17" s="1784"/>
      <c r="N17" s="1784"/>
    </row>
    <row r="18" spans="1:14" ht="20.25" x14ac:dyDescent="0.2">
      <c r="A18" s="58"/>
      <c r="B18" s="60"/>
      <c r="C18" s="59"/>
      <c r="E18" s="149"/>
      <c r="F18" s="21"/>
      <c r="G18" s="21"/>
      <c r="H18" s="21"/>
      <c r="I18" s="21"/>
      <c r="J18" s="21"/>
      <c r="K18" s="21"/>
      <c r="L18" s="150"/>
      <c r="M18" s="151" t="s">
        <v>307</v>
      </c>
      <c r="N18" s="152" t="s">
        <v>151</v>
      </c>
    </row>
    <row r="19" spans="1:14" ht="20.25" x14ac:dyDescent="0.2">
      <c r="A19" s="620"/>
      <c r="B19" s="1243" t="s">
        <v>564</v>
      </c>
      <c r="C19" s="479"/>
      <c r="E19" s="30"/>
      <c r="F19" s="153"/>
      <c r="G19" s="20">
        <v>1</v>
      </c>
      <c r="H19" s="25"/>
      <c r="I19" s="25" t="s">
        <v>173</v>
      </c>
      <c r="J19" s="154" t="s">
        <v>239</v>
      </c>
      <c r="K19" s="19" t="s">
        <v>360</v>
      </c>
      <c r="L19" s="155"/>
      <c r="M19" s="156">
        <f>TIME(19,30,0)</f>
        <v>0.8125</v>
      </c>
      <c r="N19" s="157">
        <v>5</v>
      </c>
    </row>
    <row r="20" spans="1:14" ht="20.25" x14ac:dyDescent="0.2">
      <c r="A20" s="58"/>
      <c r="B20" s="669" t="s">
        <v>565</v>
      </c>
      <c r="C20" s="59"/>
      <c r="E20" s="149"/>
      <c r="F20" s="158"/>
      <c r="G20" s="2">
        <f>G19+1</f>
        <v>2</v>
      </c>
      <c r="H20" s="2" t="s">
        <v>244</v>
      </c>
      <c r="I20" s="159" t="s">
        <v>104</v>
      </c>
      <c r="J20" s="7" t="s">
        <v>239</v>
      </c>
      <c r="K20" s="2" t="s">
        <v>360</v>
      </c>
      <c r="L20" s="150"/>
      <c r="M20" s="160">
        <f>M19+TIME(0,N19,0)</f>
        <v>0.81597222222222221</v>
      </c>
      <c r="N20" s="161">
        <v>20</v>
      </c>
    </row>
    <row r="21" spans="1:14" ht="20.25" x14ac:dyDescent="0.2">
      <c r="A21" s="620"/>
      <c r="B21" s="1217" t="s">
        <v>328</v>
      </c>
      <c r="C21" s="479"/>
      <c r="E21" s="30"/>
      <c r="F21" s="153"/>
      <c r="G21" s="9">
        <f>G20+1</f>
        <v>3</v>
      </c>
      <c r="H21" s="19" t="s">
        <v>244</v>
      </c>
      <c r="I21" s="25" t="s">
        <v>110</v>
      </c>
      <c r="J21" s="154" t="s">
        <v>239</v>
      </c>
      <c r="K21" s="19" t="s">
        <v>249</v>
      </c>
      <c r="L21" s="148"/>
      <c r="M21" s="162">
        <f>M20+TIME(0,N20,0)</f>
        <v>0.82986111111111105</v>
      </c>
      <c r="N21" s="157">
        <v>20</v>
      </c>
    </row>
    <row r="22" spans="1:14" ht="20.25" x14ac:dyDescent="0.25">
      <c r="A22" s="58"/>
      <c r="B22" s="1219" t="s">
        <v>367</v>
      </c>
      <c r="C22" s="479"/>
      <c r="E22" s="149"/>
      <c r="F22" s="158"/>
      <c r="G22" s="2">
        <f>G21+1</f>
        <v>4</v>
      </c>
      <c r="H22" s="2" t="s">
        <v>244</v>
      </c>
      <c r="I22" s="24" t="s">
        <v>105</v>
      </c>
      <c r="J22" s="7" t="s">
        <v>239</v>
      </c>
      <c r="K22" s="2" t="s">
        <v>295</v>
      </c>
      <c r="L22" s="150"/>
      <c r="M22" s="160">
        <f>M21+TIME(0,N21,0)</f>
        <v>0.84374999999999989</v>
      </c>
      <c r="N22" s="161">
        <v>20</v>
      </c>
    </row>
    <row r="23" spans="1:14" ht="20.25" x14ac:dyDescent="0.25">
      <c r="A23" s="58"/>
      <c r="B23" s="1245" t="s">
        <v>386</v>
      </c>
      <c r="C23" s="479"/>
      <c r="E23" s="30"/>
      <c r="F23" s="153"/>
      <c r="G23" s="19">
        <f>G22+1</f>
        <v>5</v>
      </c>
      <c r="H23" s="19" t="s">
        <v>244</v>
      </c>
      <c r="I23" s="25" t="s">
        <v>103</v>
      </c>
      <c r="J23" s="154" t="s">
        <v>239</v>
      </c>
      <c r="K23" s="19" t="s">
        <v>360</v>
      </c>
      <c r="L23" s="148"/>
      <c r="M23" s="162">
        <f>M22+TIME(0,N22,0)</f>
        <v>0.85763888888888873</v>
      </c>
      <c r="N23" s="157">
        <v>25</v>
      </c>
    </row>
    <row r="24" spans="1:14" ht="20.25" x14ac:dyDescent="0.25">
      <c r="A24" s="58"/>
      <c r="B24" s="1221" t="s">
        <v>385</v>
      </c>
      <c r="C24" s="479"/>
      <c r="E24" s="149"/>
      <c r="F24" s="158"/>
      <c r="G24" s="2">
        <f>G23+1</f>
        <v>6</v>
      </c>
      <c r="H24" s="2" t="s">
        <v>121</v>
      </c>
      <c r="I24" s="24" t="s">
        <v>242</v>
      </c>
      <c r="J24" s="7" t="s">
        <v>239</v>
      </c>
      <c r="K24" s="2" t="s">
        <v>360</v>
      </c>
      <c r="L24" s="150"/>
      <c r="M24" s="160">
        <f>M23+TIME(0,N23,0)</f>
        <v>0.87499999999999989</v>
      </c>
      <c r="N24" s="161" t="s">
        <v>238</v>
      </c>
    </row>
    <row r="25" spans="1:14" ht="15.75" x14ac:dyDescent="0.25">
      <c r="A25" s="58"/>
      <c r="B25" s="1222" t="s">
        <v>463</v>
      </c>
      <c r="C25" s="479"/>
    </row>
    <row r="26" spans="1:14" ht="15.75" x14ac:dyDescent="0.25">
      <c r="A26" s="58"/>
      <c r="B26" s="1223" t="s">
        <v>464</v>
      </c>
      <c r="C26" s="479"/>
    </row>
    <row r="27" spans="1:14" ht="15.75" x14ac:dyDescent="0.2">
      <c r="A27" s="58"/>
      <c r="B27" s="1233" t="s">
        <v>42</v>
      </c>
      <c r="C27" s="479"/>
    </row>
    <row r="28" spans="1:14" ht="18" x14ac:dyDescent="0.2">
      <c r="A28" s="58"/>
      <c r="B28" s="1207" t="s">
        <v>36</v>
      </c>
      <c r="C28" s="479"/>
    </row>
    <row r="29" spans="1:14" x14ac:dyDescent="0.2">
      <c r="A29" s="58"/>
      <c r="B29" s="60"/>
      <c r="C29" s="59"/>
    </row>
    <row r="30" spans="1:14" x14ac:dyDescent="0.2">
      <c r="A30" s="58"/>
      <c r="B30" s="60"/>
      <c r="C30" s="59"/>
    </row>
    <row r="31" spans="1:14" x14ac:dyDescent="0.2">
      <c r="A31" s="58"/>
      <c r="B31" s="60"/>
      <c r="C31" s="59"/>
    </row>
    <row r="32" spans="1:14" x14ac:dyDescent="0.2">
      <c r="A32" s="58"/>
      <c r="B32" s="60"/>
      <c r="C32" s="59"/>
    </row>
    <row r="33" spans="1:3" ht="15.75" x14ac:dyDescent="0.2">
      <c r="A33" s="620"/>
      <c r="B33" s="1243" t="s">
        <v>562</v>
      </c>
      <c r="C33" s="479"/>
    </row>
    <row r="34" spans="1:3" ht="15.75" x14ac:dyDescent="0.2">
      <c r="A34" s="58"/>
      <c r="B34" s="669" t="s">
        <v>563</v>
      </c>
      <c r="C34" s="59"/>
    </row>
    <row r="35" spans="1:3" ht="18" x14ac:dyDescent="0.2">
      <c r="A35" s="58"/>
      <c r="B35" s="1239" t="s">
        <v>726</v>
      </c>
      <c r="C35" s="479"/>
    </row>
    <row r="36" spans="1:3" ht="20.25" x14ac:dyDescent="0.2">
      <c r="A36" s="58"/>
      <c r="B36" s="1203" t="s">
        <v>556</v>
      </c>
      <c r="C36" s="479"/>
    </row>
    <row r="37" spans="1:3" x14ac:dyDescent="0.2">
      <c r="A37" s="58"/>
      <c r="B37" s="60"/>
      <c r="C37" s="59"/>
    </row>
    <row r="38" spans="1:3" ht="13.5" thickBot="1" x14ac:dyDescent="0.25">
      <c r="A38" s="58"/>
      <c r="B38" s="60"/>
      <c r="C38" s="59"/>
    </row>
    <row r="39" spans="1:3" ht="15" x14ac:dyDescent="0.2">
      <c r="A39" s="58"/>
      <c r="B39" s="1235" t="s">
        <v>391</v>
      </c>
      <c r="C39" s="484"/>
    </row>
    <row r="40" spans="1:3" ht="15" x14ac:dyDescent="0.2">
      <c r="A40" s="58"/>
      <c r="B40" s="1236" t="s">
        <v>340</v>
      </c>
      <c r="C40" s="484"/>
    </row>
    <row r="41" spans="1:3" ht="14.25" x14ac:dyDescent="0.2">
      <c r="A41" s="58"/>
      <c r="B41" s="1227" t="s">
        <v>318</v>
      </c>
      <c r="C41" s="484"/>
    </row>
    <row r="42" spans="1:3" ht="14.25" x14ac:dyDescent="0.2">
      <c r="A42" s="58"/>
      <c r="B42" s="1228" t="s">
        <v>168</v>
      </c>
      <c r="C42" s="484"/>
    </row>
    <row r="43" spans="1:3" ht="14.25" x14ac:dyDescent="0.2">
      <c r="A43" s="58"/>
      <c r="B43" s="1229" t="s">
        <v>169</v>
      </c>
      <c r="C43" s="484"/>
    </row>
    <row r="44" spans="1:3" ht="14.25" x14ac:dyDescent="0.2">
      <c r="A44" s="58"/>
      <c r="B44" s="1230" t="s">
        <v>166</v>
      </c>
      <c r="C44" s="484"/>
    </row>
    <row r="45" spans="1:3" ht="14.25" x14ac:dyDescent="0.2">
      <c r="A45" s="58"/>
      <c r="B45" s="1231" t="s">
        <v>336</v>
      </c>
      <c r="C45" s="484"/>
    </row>
    <row r="46" spans="1:3" ht="14.25" x14ac:dyDescent="0.2">
      <c r="A46" s="58"/>
      <c r="B46" s="1231" t="s">
        <v>337</v>
      </c>
      <c r="C46" s="484"/>
    </row>
    <row r="47" spans="1:3" ht="14.25" x14ac:dyDescent="0.2">
      <c r="A47" s="58"/>
      <c r="B47" s="1231" t="s">
        <v>198</v>
      </c>
      <c r="C47" s="484"/>
    </row>
    <row r="48" spans="1:3" ht="14.25" x14ac:dyDescent="0.2">
      <c r="A48" s="58"/>
      <c r="B48" s="1231" t="s">
        <v>342</v>
      </c>
      <c r="C48" s="484"/>
    </row>
    <row r="49" spans="1:3" ht="14.25" x14ac:dyDescent="0.2">
      <c r="A49" s="58"/>
      <c r="B49" s="1231" t="s">
        <v>338</v>
      </c>
      <c r="C49" s="484"/>
    </row>
    <row r="50" spans="1:3" ht="14.25" x14ac:dyDescent="0.2">
      <c r="A50" s="58"/>
      <c r="B50" s="1231" t="s">
        <v>197</v>
      </c>
      <c r="C50" s="484"/>
    </row>
    <row r="51" spans="1:3" ht="14.25" x14ac:dyDescent="0.2">
      <c r="A51" s="58"/>
      <c r="B51" s="1231" t="s">
        <v>339</v>
      </c>
      <c r="C51" s="484"/>
    </row>
    <row r="52" spans="1:3" ht="14.25" x14ac:dyDescent="0.2">
      <c r="A52" s="58"/>
      <c r="B52" s="1244" t="s">
        <v>170</v>
      </c>
      <c r="C52" s="484"/>
    </row>
    <row r="53" spans="1:3" x14ac:dyDescent="0.2">
      <c r="A53" s="58"/>
      <c r="B53" s="60"/>
      <c r="C53" s="59"/>
    </row>
    <row r="54" spans="1:3" ht="16.5" thickBot="1" x14ac:dyDescent="0.25">
      <c r="A54" s="621"/>
      <c r="B54" s="622" t="s">
        <v>559</v>
      </c>
      <c r="C54" s="623"/>
    </row>
  </sheetData>
  <mergeCells count="5">
    <mergeCell ref="F1:M1"/>
    <mergeCell ref="E17:N17"/>
    <mergeCell ref="B4:B6"/>
    <mergeCell ref="E7:N7"/>
    <mergeCell ref="F2:M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rintOptions gridLines="1"/>
  <pageMargins left="0.25" right="0.25" top="0.25" bottom="0.75" header="0.5" footer="0.5"/>
  <pageSetup scale="85" orientation="portrait" horizontalDpi="4294967293" r:id="rId1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zoomScale="75" workbookViewId="0">
      <selection activeCell="A7" sqref="A7:C37"/>
    </sheetView>
  </sheetViews>
  <sheetFormatPr defaultRowHeight="12.75" x14ac:dyDescent="0.2"/>
  <cols>
    <col min="1" max="1" width="1.42578125" customWidth="1"/>
    <col min="2" max="2" width="13.5703125" customWidth="1"/>
    <col min="3" max="3" width="1.42578125" customWidth="1"/>
  </cols>
  <sheetData>
    <row r="1" spans="1:3" ht="15" customHeight="1" x14ac:dyDescent="0.2">
      <c r="A1" s="1248"/>
      <c r="B1" s="671" t="s">
        <v>559</v>
      </c>
      <c r="C1" s="1249"/>
    </row>
    <row r="2" spans="1:3" ht="15" customHeight="1" thickBot="1" x14ac:dyDescent="0.25">
      <c r="A2" s="620"/>
      <c r="B2" s="1150"/>
      <c r="C2" s="59"/>
    </row>
    <row r="3" spans="1:3" ht="15" customHeight="1" thickBot="1" x14ac:dyDescent="0.25">
      <c r="A3" s="620"/>
      <c r="B3" s="306" t="s">
        <v>106</v>
      </c>
      <c r="C3" s="59"/>
    </row>
    <row r="4" spans="1:3" ht="15" customHeight="1" x14ac:dyDescent="0.2">
      <c r="A4" s="620"/>
      <c r="B4" s="1423" t="str">
        <f>Title!$B$4</f>
        <v>R3</v>
      </c>
      <c r="C4" s="59"/>
    </row>
    <row r="5" spans="1:3" ht="15" customHeight="1" x14ac:dyDescent="0.2">
      <c r="A5" s="620"/>
      <c r="B5" s="1424"/>
      <c r="C5" s="59"/>
    </row>
    <row r="6" spans="1:3" ht="15" customHeight="1" thickBot="1" x14ac:dyDescent="0.25">
      <c r="A6" s="620"/>
      <c r="B6" s="1425"/>
      <c r="C6" s="59"/>
    </row>
    <row r="7" spans="1:3" ht="15" customHeight="1" thickBot="1" x14ac:dyDescent="0.25">
      <c r="A7" s="620"/>
      <c r="B7" s="60"/>
      <c r="C7" s="534"/>
    </row>
    <row r="8" spans="1:3" ht="15" customHeight="1" x14ac:dyDescent="0.2">
      <c r="A8" s="620"/>
      <c r="B8" s="478" t="s">
        <v>167</v>
      </c>
      <c r="C8" s="479"/>
    </row>
    <row r="9" spans="1:3" ht="15" customHeight="1" x14ac:dyDescent="0.2">
      <c r="A9" s="620"/>
      <c r="B9" s="666" t="s">
        <v>194</v>
      </c>
      <c r="C9" s="479"/>
    </row>
    <row r="10" spans="1:3" s="658" customFormat="1" ht="15" customHeight="1" x14ac:dyDescent="0.2">
      <c r="A10" s="620"/>
      <c r="B10" s="665"/>
      <c r="C10" s="672"/>
    </row>
    <row r="11" spans="1:3" s="658" customFormat="1" ht="15" customHeight="1" x14ac:dyDescent="0.2">
      <c r="A11" s="620"/>
      <c r="B11" s="668" t="s">
        <v>560</v>
      </c>
      <c r="C11" s="479"/>
    </row>
    <row r="12" spans="1:3" ht="15" customHeight="1" x14ac:dyDescent="0.2">
      <c r="A12" s="58"/>
      <c r="B12" s="669" t="s">
        <v>561</v>
      </c>
      <c r="C12" s="59"/>
    </row>
    <row r="13" spans="1:3" ht="15" customHeight="1" x14ac:dyDescent="0.2">
      <c r="A13" s="620"/>
      <c r="B13" s="667" t="s">
        <v>220</v>
      </c>
      <c r="C13" s="479"/>
    </row>
    <row r="14" spans="1:3" ht="15" customHeight="1" x14ac:dyDescent="0.2">
      <c r="A14" s="58"/>
      <c r="B14" s="664" t="s">
        <v>332</v>
      </c>
      <c r="C14" s="479"/>
    </row>
    <row r="15" spans="1:3" s="658" customFormat="1" ht="15" customHeight="1" x14ac:dyDescent="0.2">
      <c r="A15" s="58"/>
      <c r="B15" s="481" t="s">
        <v>368</v>
      </c>
      <c r="C15" s="479"/>
    </row>
    <row r="16" spans="1:3" s="658" customFormat="1" ht="15" customHeight="1" x14ac:dyDescent="0.2">
      <c r="A16" s="58"/>
      <c r="B16" s="482" t="s">
        <v>461</v>
      </c>
      <c r="C16" s="483"/>
    </row>
    <row r="17" spans="1:7" s="658" customFormat="1" ht="15" customHeight="1" x14ac:dyDescent="0.2">
      <c r="A17" s="58"/>
      <c r="B17" s="1247" t="s">
        <v>487</v>
      </c>
      <c r="C17" s="419"/>
    </row>
    <row r="18" spans="1:7" s="658" customFormat="1" ht="15" customHeight="1" x14ac:dyDescent="0.2">
      <c r="A18" s="58"/>
      <c r="B18" s="60"/>
      <c r="C18" s="59"/>
    </row>
    <row r="19" spans="1:7" s="658" customFormat="1" ht="15" customHeight="1" x14ac:dyDescent="0.2">
      <c r="A19" s="620"/>
      <c r="B19" s="668" t="s">
        <v>564</v>
      </c>
      <c r="C19" s="479"/>
    </row>
    <row r="20" spans="1:7" ht="15" customHeight="1" x14ac:dyDescent="0.2">
      <c r="A20" s="58"/>
      <c r="B20" s="669" t="s">
        <v>565</v>
      </c>
      <c r="C20" s="59"/>
    </row>
    <row r="21" spans="1:7" ht="15" customHeight="1" x14ac:dyDescent="0.2">
      <c r="A21" s="620"/>
      <c r="B21" s="480" t="s">
        <v>328</v>
      </c>
      <c r="C21" s="479"/>
      <c r="G21" s="1246"/>
    </row>
    <row r="22" spans="1:7" ht="15" customHeight="1" x14ac:dyDescent="0.25">
      <c r="A22" s="58"/>
      <c r="B22" s="1219" t="s">
        <v>367</v>
      </c>
      <c r="C22" s="479"/>
    </row>
    <row r="23" spans="1:7" ht="15" customHeight="1" x14ac:dyDescent="0.25">
      <c r="A23" s="58"/>
      <c r="B23" s="1245" t="s">
        <v>386</v>
      </c>
      <c r="C23" s="479"/>
    </row>
    <row r="24" spans="1:7" ht="15" customHeight="1" x14ac:dyDescent="0.25">
      <c r="A24" s="58"/>
      <c r="B24" s="1221" t="s">
        <v>385</v>
      </c>
      <c r="C24" s="479"/>
    </row>
    <row r="25" spans="1:7" ht="15" customHeight="1" x14ac:dyDescent="0.25">
      <c r="A25" s="58"/>
      <c r="B25" s="1222" t="s">
        <v>463</v>
      </c>
      <c r="C25" s="479"/>
    </row>
    <row r="26" spans="1:7" ht="15" customHeight="1" x14ac:dyDescent="0.25">
      <c r="A26" s="58"/>
      <c r="B26" s="1223" t="s">
        <v>464</v>
      </c>
      <c r="C26" s="479"/>
    </row>
    <row r="27" spans="1:7" ht="15" customHeight="1" x14ac:dyDescent="0.2">
      <c r="A27" s="58"/>
      <c r="B27" s="1233" t="s">
        <v>42</v>
      </c>
      <c r="C27" s="479"/>
    </row>
    <row r="28" spans="1:7" ht="15" customHeight="1" x14ac:dyDescent="0.2">
      <c r="A28" s="58"/>
      <c r="B28" s="1207" t="s">
        <v>36</v>
      </c>
      <c r="C28" s="479"/>
    </row>
    <row r="29" spans="1:7" ht="15" customHeight="1" x14ac:dyDescent="0.2">
      <c r="A29" s="58"/>
      <c r="B29" s="60"/>
      <c r="C29" s="59"/>
    </row>
    <row r="30" spans="1:7" s="658" customFormat="1" ht="15" customHeight="1" x14ac:dyDescent="0.2">
      <c r="A30" s="58"/>
      <c r="B30" s="60"/>
      <c r="C30" s="59"/>
    </row>
    <row r="31" spans="1:7" s="658" customFormat="1" ht="15" customHeight="1" x14ac:dyDescent="0.2">
      <c r="A31" s="58"/>
      <c r="B31" s="60"/>
      <c r="C31" s="59"/>
    </row>
    <row r="32" spans="1:7" ht="15" customHeight="1" x14ac:dyDescent="0.2">
      <c r="A32" s="58"/>
      <c r="B32" s="60"/>
      <c r="C32" s="59"/>
    </row>
    <row r="33" spans="1:4" ht="15" customHeight="1" x14ac:dyDescent="0.2">
      <c r="A33" s="620"/>
      <c r="B33" s="1243" t="s">
        <v>562</v>
      </c>
      <c r="C33" s="479"/>
      <c r="D33" s="658"/>
    </row>
    <row r="34" spans="1:4" ht="15" customHeight="1" x14ac:dyDescent="0.2">
      <c r="A34" s="58"/>
      <c r="B34" s="669" t="s">
        <v>563</v>
      </c>
      <c r="C34" s="59"/>
      <c r="D34" s="658"/>
    </row>
    <row r="35" spans="1:4" ht="15" customHeight="1" x14ac:dyDescent="0.2">
      <c r="A35" s="58"/>
      <c r="B35" s="1239" t="s">
        <v>726</v>
      </c>
      <c r="C35" s="479"/>
    </row>
    <row r="36" spans="1:4" ht="15" customHeight="1" x14ac:dyDescent="0.2">
      <c r="A36" s="58"/>
      <c r="B36" s="1203" t="s">
        <v>556</v>
      </c>
      <c r="C36" s="479"/>
    </row>
    <row r="37" spans="1:4" ht="15" customHeight="1" x14ac:dyDescent="0.2">
      <c r="A37" s="58"/>
      <c r="B37" s="60"/>
      <c r="C37" s="59"/>
    </row>
    <row r="38" spans="1:4" ht="15" customHeight="1" thickBot="1" x14ac:dyDescent="0.25">
      <c r="A38" s="58"/>
      <c r="B38" s="60"/>
      <c r="C38" s="59"/>
    </row>
    <row r="39" spans="1:4" ht="15" customHeight="1" x14ac:dyDescent="0.2">
      <c r="A39" s="58"/>
      <c r="B39" s="595" t="s">
        <v>391</v>
      </c>
      <c r="C39" s="484"/>
    </row>
    <row r="40" spans="1:4" ht="15" customHeight="1" x14ac:dyDescent="0.2">
      <c r="A40" s="58"/>
      <c r="B40" s="596" t="s">
        <v>340</v>
      </c>
      <c r="C40" s="484"/>
    </row>
    <row r="41" spans="1:4" ht="15" customHeight="1" x14ac:dyDescent="0.2">
      <c r="A41" s="58"/>
      <c r="B41" s="485" t="s">
        <v>318</v>
      </c>
      <c r="C41" s="484"/>
    </row>
    <row r="42" spans="1:4" ht="15" customHeight="1" x14ac:dyDescent="0.2">
      <c r="A42" s="58"/>
      <c r="B42" s="486" t="s">
        <v>168</v>
      </c>
      <c r="C42" s="484"/>
    </row>
    <row r="43" spans="1:4" ht="15" customHeight="1" x14ac:dyDescent="0.2">
      <c r="A43" s="58"/>
      <c r="B43" s="487" t="s">
        <v>169</v>
      </c>
      <c r="C43" s="484"/>
    </row>
    <row r="44" spans="1:4" ht="15" customHeight="1" x14ac:dyDescent="0.2">
      <c r="A44" s="58"/>
      <c r="B44" s="488" t="s">
        <v>166</v>
      </c>
      <c r="C44" s="484"/>
    </row>
    <row r="45" spans="1:4" ht="15" customHeight="1" x14ac:dyDescent="0.2">
      <c r="A45" s="58"/>
      <c r="B45" s="489" t="s">
        <v>336</v>
      </c>
      <c r="C45" s="484"/>
    </row>
    <row r="46" spans="1:4" ht="15" customHeight="1" x14ac:dyDescent="0.2">
      <c r="A46" s="58"/>
      <c r="B46" s="489" t="s">
        <v>337</v>
      </c>
      <c r="C46" s="484"/>
    </row>
    <row r="47" spans="1:4" ht="15" customHeight="1" x14ac:dyDescent="0.2">
      <c r="A47" s="58"/>
      <c r="B47" s="489" t="s">
        <v>198</v>
      </c>
      <c r="C47" s="484"/>
    </row>
    <row r="48" spans="1:4" ht="15" customHeight="1" x14ac:dyDescent="0.2">
      <c r="A48" s="58"/>
      <c r="B48" s="489" t="s">
        <v>342</v>
      </c>
      <c r="C48" s="484"/>
    </row>
    <row r="49" spans="1:3" ht="15" customHeight="1" x14ac:dyDescent="0.2">
      <c r="A49" s="58"/>
      <c r="B49" s="489" t="s">
        <v>338</v>
      </c>
      <c r="C49" s="484"/>
    </row>
    <row r="50" spans="1:3" ht="14.25" x14ac:dyDescent="0.2">
      <c r="A50" s="58"/>
      <c r="B50" s="489" t="s">
        <v>197</v>
      </c>
      <c r="C50" s="484"/>
    </row>
    <row r="51" spans="1:3" ht="14.25" x14ac:dyDescent="0.2">
      <c r="A51" s="58"/>
      <c r="B51" s="489" t="s">
        <v>339</v>
      </c>
      <c r="C51" s="484"/>
    </row>
    <row r="52" spans="1:3" ht="14.25" x14ac:dyDescent="0.2">
      <c r="A52" s="58"/>
      <c r="B52" s="670" t="s">
        <v>170</v>
      </c>
      <c r="C52" s="484"/>
    </row>
    <row r="53" spans="1:3" x14ac:dyDescent="0.2">
      <c r="A53" s="58"/>
      <c r="B53" s="60"/>
      <c r="C53" s="59"/>
    </row>
    <row r="54" spans="1:3" ht="16.5" thickBot="1" x14ac:dyDescent="0.25">
      <c r="A54" s="621"/>
      <c r="B54" s="622" t="s">
        <v>559</v>
      </c>
      <c r="C54" s="623"/>
    </row>
  </sheetData>
  <mergeCells count="1">
    <mergeCell ref="B4:B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5" right="0.75" top="0.5" bottom="0.5" header="0.5" footer="0.5"/>
  <pageSetup scale="90" orientation="portrait" r:id="rId1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54"/>
  <sheetViews>
    <sheetView showGridLines="0" zoomScale="77" workbookViewId="0">
      <selection sqref="A1:C1048576"/>
    </sheetView>
  </sheetViews>
  <sheetFormatPr defaultRowHeight="15.75" customHeight="1" x14ac:dyDescent="0.2"/>
  <cols>
    <col min="1" max="1" width="1.42578125" style="658" customWidth="1"/>
    <col min="2" max="2" width="13.5703125" style="658" customWidth="1"/>
    <col min="3" max="3" width="1.42578125" style="658" customWidth="1"/>
    <col min="4" max="4" width="1.42578125" style="64" customWidth="1"/>
    <col min="5" max="5" width="9.28515625" style="67" customWidth="1"/>
    <col min="6" max="6" width="15" style="68" customWidth="1"/>
    <col min="7" max="7" width="32" style="68" customWidth="1"/>
    <col min="8" max="8" width="1.42578125" style="68" customWidth="1"/>
    <col min="9" max="9" width="72.5703125" style="68" customWidth="1"/>
    <col min="10" max="16384" width="9.140625" style="67"/>
  </cols>
  <sheetData>
    <row r="1" spans="1:9" ht="15.75" customHeight="1" x14ac:dyDescent="0.2">
      <c r="A1" s="1143"/>
      <c r="B1" s="671" t="s">
        <v>559</v>
      </c>
      <c r="C1" s="60"/>
      <c r="D1" s="63"/>
    </row>
    <row r="2" spans="1:9" ht="15.75" customHeight="1" thickBot="1" x14ac:dyDescent="0.3">
      <c r="A2" s="620"/>
      <c r="B2" s="1232"/>
      <c r="C2" s="59"/>
      <c r="E2" s="61" t="s">
        <v>266</v>
      </c>
    </row>
    <row r="3" spans="1:9" ht="15.75" customHeight="1" thickBot="1" x14ac:dyDescent="0.3">
      <c r="A3" s="620"/>
      <c r="B3" s="306" t="s">
        <v>106</v>
      </c>
      <c r="C3" s="59"/>
      <c r="E3" s="61"/>
    </row>
    <row r="4" spans="1:9" ht="15.75" customHeight="1" x14ac:dyDescent="0.2">
      <c r="A4" s="620"/>
      <c r="B4" s="1423" t="str">
        <f>Title!$B$4</f>
        <v>R3</v>
      </c>
      <c r="C4" s="59"/>
      <c r="F4" s="1791" t="s">
        <v>310</v>
      </c>
      <c r="G4" s="1791"/>
      <c r="H4" s="1791"/>
      <c r="I4" s="1791"/>
    </row>
    <row r="5" spans="1:9" ht="15.75" customHeight="1" x14ac:dyDescent="0.2">
      <c r="A5" s="620"/>
      <c r="B5" s="1424"/>
      <c r="C5" s="59"/>
      <c r="F5" s="1791"/>
      <c r="G5" s="1791"/>
      <c r="H5" s="1791"/>
      <c r="I5" s="1791"/>
    </row>
    <row r="6" spans="1:9" ht="15.75" customHeight="1" thickBot="1" x14ac:dyDescent="0.25">
      <c r="A6" s="620"/>
      <c r="B6" s="1425"/>
      <c r="C6" s="59"/>
      <c r="F6" s="1788"/>
      <c r="G6" s="1788"/>
      <c r="H6" s="1788"/>
      <c r="I6" s="1788"/>
    </row>
    <row r="7" spans="1:9" ht="15.75" customHeight="1" thickBot="1" x14ac:dyDescent="0.25">
      <c r="A7" s="620"/>
      <c r="B7" s="60"/>
      <c r="C7" s="534"/>
      <c r="D7" s="65"/>
      <c r="F7" s="1793" t="s">
        <v>161</v>
      </c>
      <c r="G7" s="1793"/>
      <c r="H7" s="69"/>
      <c r="I7" s="1792" t="s">
        <v>160</v>
      </c>
    </row>
    <row r="8" spans="1:9" ht="15.75" customHeight="1" x14ac:dyDescent="0.2">
      <c r="A8" s="620"/>
      <c r="B8" s="1216" t="s">
        <v>167</v>
      </c>
      <c r="C8" s="479"/>
      <c r="F8" s="1793"/>
      <c r="G8" s="1793"/>
      <c r="H8" s="69"/>
      <c r="I8" s="1792"/>
    </row>
    <row r="9" spans="1:9" ht="15.75" customHeight="1" x14ac:dyDescent="0.25">
      <c r="A9" s="620"/>
      <c r="B9" s="1241" t="s">
        <v>194</v>
      </c>
      <c r="C9" s="479"/>
      <c r="F9" s="1790" t="s">
        <v>322</v>
      </c>
      <c r="G9" s="1790"/>
      <c r="H9" s="70"/>
      <c r="I9" s="79" t="s">
        <v>162</v>
      </c>
    </row>
    <row r="10" spans="1:9" ht="15.75" customHeight="1" x14ac:dyDescent="0.2">
      <c r="A10" s="620"/>
      <c r="B10" s="665"/>
      <c r="C10" s="672"/>
      <c r="F10" s="1788"/>
      <c r="G10" s="1788"/>
      <c r="H10" s="1788"/>
      <c r="I10" s="1788"/>
    </row>
    <row r="11" spans="1:9" ht="15.75" customHeight="1" x14ac:dyDescent="0.2">
      <c r="A11" s="620"/>
      <c r="B11" s="1243" t="s">
        <v>560</v>
      </c>
      <c r="C11" s="479"/>
      <c r="F11" s="1796" t="s">
        <v>163</v>
      </c>
      <c r="G11" s="1796"/>
      <c r="H11" s="1796"/>
      <c r="I11" s="1796"/>
    </row>
    <row r="12" spans="1:9" ht="15.75" customHeight="1" x14ac:dyDescent="0.2">
      <c r="A12" s="58"/>
      <c r="B12" s="669" t="s">
        <v>561</v>
      </c>
      <c r="C12" s="59"/>
      <c r="F12" s="71"/>
      <c r="G12" s="71"/>
      <c r="H12" s="71"/>
      <c r="I12" s="71"/>
    </row>
    <row r="13" spans="1:9" ht="15.75" customHeight="1" x14ac:dyDescent="0.2">
      <c r="A13" s="620"/>
      <c r="B13" s="1242" t="s">
        <v>220</v>
      </c>
      <c r="C13" s="479"/>
      <c r="F13" s="1794" t="s">
        <v>158</v>
      </c>
      <c r="G13" s="1795"/>
      <c r="H13" s="1795"/>
      <c r="I13" s="82" t="s">
        <v>278</v>
      </c>
    </row>
    <row r="14" spans="1:9" ht="15.75" customHeight="1" x14ac:dyDescent="0.2">
      <c r="A14" s="58"/>
      <c r="B14" s="1240" t="s">
        <v>332</v>
      </c>
      <c r="C14" s="479"/>
      <c r="F14" s="1789" t="s">
        <v>157</v>
      </c>
      <c r="G14" s="1789"/>
      <c r="H14" s="1789"/>
      <c r="I14" s="1789"/>
    </row>
    <row r="15" spans="1:9" ht="15.75" customHeight="1" x14ac:dyDescent="0.2">
      <c r="A15" s="58"/>
      <c r="B15" s="1225" t="s">
        <v>368</v>
      </c>
      <c r="C15" s="479"/>
      <c r="F15" s="80"/>
      <c r="G15" s="80"/>
      <c r="H15" s="80"/>
      <c r="I15" s="80"/>
    </row>
    <row r="16" spans="1:9" ht="15.75" customHeight="1" x14ac:dyDescent="0.2">
      <c r="A16" s="58"/>
      <c r="B16" s="1226" t="s">
        <v>461</v>
      </c>
      <c r="C16" s="483"/>
      <c r="F16" s="1804" t="s">
        <v>324</v>
      </c>
      <c r="G16" s="1804" t="s">
        <v>323</v>
      </c>
      <c r="H16" s="1797" t="s">
        <v>375</v>
      </c>
      <c r="I16" s="1798"/>
    </row>
    <row r="17" spans="1:9" ht="15.75" customHeight="1" x14ac:dyDescent="0.2">
      <c r="A17" s="58"/>
      <c r="B17" s="1224" t="s">
        <v>487</v>
      </c>
      <c r="C17" s="419"/>
      <c r="F17" s="1804"/>
      <c r="G17" s="1804"/>
      <c r="H17" s="1799"/>
      <c r="I17" s="1800"/>
    </row>
    <row r="18" spans="1:9" ht="15.75" customHeight="1" x14ac:dyDescent="0.2">
      <c r="A18" s="58"/>
      <c r="B18" s="60"/>
      <c r="C18" s="59"/>
      <c r="F18" s="1804"/>
      <c r="G18" s="1804"/>
      <c r="H18" s="1799"/>
      <c r="I18" s="1800"/>
    </row>
    <row r="19" spans="1:9" ht="15.75" customHeight="1" x14ac:dyDescent="0.2">
      <c r="A19" s="620"/>
      <c r="B19" s="1243" t="s">
        <v>564</v>
      </c>
      <c r="C19" s="479"/>
      <c r="F19" s="1804"/>
      <c r="G19" s="1804"/>
      <c r="H19" s="1801"/>
      <c r="I19" s="1802"/>
    </row>
    <row r="20" spans="1:9" ht="15.75" customHeight="1" x14ac:dyDescent="0.2">
      <c r="A20" s="58"/>
      <c r="B20" s="669" t="s">
        <v>565</v>
      </c>
      <c r="C20" s="59"/>
      <c r="F20" s="102" t="s">
        <v>329</v>
      </c>
      <c r="G20" s="164" t="s">
        <v>325</v>
      </c>
      <c r="H20" s="1806" t="s">
        <v>376</v>
      </c>
      <c r="I20" s="1807"/>
    </row>
    <row r="21" spans="1:9" ht="15.75" customHeight="1" x14ac:dyDescent="0.2">
      <c r="A21" s="620"/>
      <c r="B21" s="1217" t="s">
        <v>328</v>
      </c>
      <c r="C21" s="479"/>
      <c r="F21" s="81" t="s">
        <v>326</v>
      </c>
      <c r="G21" s="164" t="s">
        <v>327</v>
      </c>
      <c r="H21" s="1808"/>
      <c r="I21" s="1809"/>
    </row>
    <row r="22" spans="1:9" ht="15.75" customHeight="1" x14ac:dyDescent="0.2">
      <c r="A22" s="620"/>
      <c r="B22" s="1218" t="s">
        <v>311</v>
      </c>
      <c r="C22" s="479"/>
      <c r="F22" s="81" t="s">
        <v>330</v>
      </c>
      <c r="G22" s="165" t="s">
        <v>331</v>
      </c>
      <c r="H22" s="1808"/>
      <c r="I22" s="1809"/>
    </row>
    <row r="23" spans="1:9" ht="15.75" customHeight="1" x14ac:dyDescent="0.25">
      <c r="A23" s="58"/>
      <c r="B23" s="1219" t="s">
        <v>367</v>
      </c>
      <c r="C23" s="479"/>
      <c r="F23" s="81" t="s">
        <v>389</v>
      </c>
      <c r="G23" s="165" t="s">
        <v>387</v>
      </c>
      <c r="H23" s="1808"/>
      <c r="I23" s="1809"/>
    </row>
    <row r="24" spans="1:9" ht="15.75" customHeight="1" x14ac:dyDescent="0.25">
      <c r="A24" s="58"/>
      <c r="B24" s="1220" t="s">
        <v>386</v>
      </c>
      <c r="C24" s="479"/>
      <c r="F24" s="81" t="s">
        <v>390</v>
      </c>
      <c r="G24" s="165" t="s">
        <v>388</v>
      </c>
      <c r="H24" s="1808"/>
      <c r="I24" s="1809"/>
    </row>
    <row r="25" spans="1:9" ht="15.75" customHeight="1" x14ac:dyDescent="0.25">
      <c r="A25" s="58"/>
      <c r="B25" s="1221" t="s">
        <v>385</v>
      </c>
      <c r="C25" s="479"/>
      <c r="F25" s="81" t="s">
        <v>116</v>
      </c>
      <c r="G25" s="165" t="s">
        <v>488</v>
      </c>
      <c r="H25" s="1808"/>
      <c r="I25" s="1809"/>
    </row>
    <row r="26" spans="1:9" ht="15.75" customHeight="1" x14ac:dyDescent="0.25">
      <c r="A26" s="58"/>
      <c r="B26" s="1222" t="s">
        <v>463</v>
      </c>
      <c r="C26" s="479"/>
      <c r="F26" s="81" t="s">
        <v>117</v>
      </c>
      <c r="G26" s="165" t="s">
        <v>107</v>
      </c>
      <c r="H26" s="1808"/>
      <c r="I26" s="1809"/>
    </row>
    <row r="27" spans="1:9" ht="13.5" customHeight="1" x14ac:dyDescent="0.25">
      <c r="A27" s="58"/>
      <c r="B27" s="1223" t="s">
        <v>464</v>
      </c>
      <c r="C27" s="479"/>
      <c r="F27" s="81" t="s">
        <v>40</v>
      </c>
      <c r="G27" s="165" t="s">
        <v>41</v>
      </c>
      <c r="H27" s="1810"/>
      <c r="I27" s="1811"/>
    </row>
    <row r="28" spans="1:9" ht="15.75" customHeight="1" x14ac:dyDescent="0.2">
      <c r="A28" s="58"/>
      <c r="B28" s="1233" t="s">
        <v>42</v>
      </c>
      <c r="C28" s="479"/>
      <c r="F28" s="81" t="s">
        <v>32</v>
      </c>
      <c r="G28" s="165" t="s">
        <v>31</v>
      </c>
      <c r="H28" s="163"/>
      <c r="I28" s="163"/>
    </row>
    <row r="29" spans="1:9" ht="15.75" customHeight="1" x14ac:dyDescent="0.2">
      <c r="A29" s="58"/>
      <c r="B29" s="1237" t="s">
        <v>36</v>
      </c>
      <c r="C29" s="479"/>
      <c r="F29" s="1805" t="s">
        <v>379</v>
      </c>
      <c r="G29" s="1805"/>
      <c r="H29" s="1805"/>
      <c r="I29" s="1805"/>
    </row>
    <row r="30" spans="1:9" ht="15.75" customHeight="1" x14ac:dyDescent="0.2">
      <c r="A30" s="58"/>
      <c r="B30" s="60"/>
      <c r="C30" s="59"/>
      <c r="F30" s="1786"/>
      <c r="G30" s="1786"/>
      <c r="H30" s="1786"/>
      <c r="I30" s="1786"/>
    </row>
    <row r="31" spans="1:9" ht="15.75" customHeight="1" x14ac:dyDescent="0.2">
      <c r="A31" s="620"/>
      <c r="B31" s="1243" t="s">
        <v>562</v>
      </c>
      <c r="C31" s="479"/>
      <c r="F31" s="1786"/>
      <c r="G31" s="1786"/>
      <c r="H31" s="1786"/>
      <c r="I31" s="1786"/>
    </row>
    <row r="32" spans="1:9" ht="15.75" customHeight="1" x14ac:dyDescent="0.2">
      <c r="A32" s="58"/>
      <c r="B32" s="669" t="s">
        <v>563</v>
      </c>
      <c r="C32" s="59"/>
      <c r="F32" s="1812" t="s">
        <v>380</v>
      </c>
      <c r="G32" s="1812"/>
      <c r="H32" s="1812"/>
      <c r="I32" s="1812"/>
    </row>
    <row r="33" spans="1:9" ht="15.75" customHeight="1" x14ac:dyDescent="0.2">
      <c r="A33" s="58"/>
      <c r="B33" s="1239" t="s">
        <v>726</v>
      </c>
      <c r="C33" s="479"/>
      <c r="F33" s="1786" t="s">
        <v>148</v>
      </c>
      <c r="G33" s="1786"/>
      <c r="H33" s="1786"/>
      <c r="I33" s="1786"/>
    </row>
    <row r="34" spans="1:9" ht="15.75" customHeight="1" x14ac:dyDescent="0.2">
      <c r="A34" s="58"/>
      <c r="B34" s="1238" t="s">
        <v>556</v>
      </c>
      <c r="C34" s="479"/>
      <c r="F34" s="1786"/>
      <c r="G34" s="1786"/>
      <c r="H34" s="1786"/>
      <c r="I34" s="1786"/>
    </row>
    <row r="35" spans="1:9" ht="15.75" customHeight="1" x14ac:dyDescent="0.2">
      <c r="A35" s="58"/>
      <c r="B35" s="60"/>
      <c r="C35" s="59"/>
      <c r="F35" s="1786" t="s">
        <v>215</v>
      </c>
      <c r="G35" s="1786"/>
      <c r="H35" s="1786"/>
      <c r="I35" s="1786"/>
    </row>
    <row r="36" spans="1:9" ht="15.75" customHeight="1" x14ac:dyDescent="0.2">
      <c r="A36" s="58"/>
      <c r="B36" s="60"/>
      <c r="C36" s="59"/>
      <c r="F36" s="1786"/>
      <c r="G36" s="1786"/>
      <c r="H36" s="1786"/>
      <c r="I36" s="1786"/>
    </row>
    <row r="37" spans="1:9" ht="15.75" customHeight="1" x14ac:dyDescent="0.2">
      <c r="A37" s="58"/>
      <c r="B37" s="60"/>
      <c r="C37" s="59"/>
      <c r="F37" s="1786"/>
      <c r="G37" s="1786"/>
      <c r="H37" s="1786"/>
      <c r="I37" s="1786"/>
    </row>
    <row r="38" spans="1:9" ht="15.75" customHeight="1" thickBot="1" x14ac:dyDescent="0.25">
      <c r="A38" s="58"/>
      <c r="B38" s="60"/>
      <c r="C38" s="59"/>
      <c r="F38" s="1786" t="s">
        <v>159</v>
      </c>
      <c r="G38" s="1786"/>
      <c r="H38" s="1786"/>
      <c r="I38" s="1786"/>
    </row>
    <row r="39" spans="1:9" ht="15.75" customHeight="1" x14ac:dyDescent="0.2">
      <c r="A39" s="58"/>
      <c r="B39" s="1235" t="s">
        <v>391</v>
      </c>
      <c r="C39" s="484"/>
      <c r="F39" s="1803" t="s">
        <v>149</v>
      </c>
      <c r="G39" s="1803"/>
      <c r="H39" s="1803"/>
      <c r="I39" s="1803"/>
    </row>
    <row r="40" spans="1:9" ht="15.75" customHeight="1" x14ac:dyDescent="0.2">
      <c r="A40" s="58"/>
      <c r="B40" s="1236" t="s">
        <v>340</v>
      </c>
      <c r="C40" s="484"/>
      <c r="F40" s="1786" t="s">
        <v>155</v>
      </c>
      <c r="G40" s="1786"/>
      <c r="H40" s="1786"/>
      <c r="I40" s="1786"/>
    </row>
    <row r="41" spans="1:9" ht="15.75" customHeight="1" x14ac:dyDescent="0.2">
      <c r="A41" s="58"/>
      <c r="B41" s="1227" t="s">
        <v>318</v>
      </c>
      <c r="C41" s="484"/>
      <c r="F41" s="1786"/>
      <c r="G41" s="1786"/>
      <c r="H41" s="1786"/>
      <c r="I41" s="1786"/>
    </row>
    <row r="42" spans="1:9" ht="15.75" customHeight="1" x14ac:dyDescent="0.2">
      <c r="A42" s="58"/>
      <c r="B42" s="1228" t="s">
        <v>168</v>
      </c>
      <c r="C42" s="484"/>
      <c r="F42" s="1786"/>
      <c r="G42" s="1786"/>
      <c r="H42" s="1786"/>
      <c r="I42" s="1786"/>
    </row>
    <row r="43" spans="1:9" ht="15.75" customHeight="1" x14ac:dyDescent="0.2">
      <c r="A43" s="58"/>
      <c r="B43" s="1229" t="s">
        <v>169</v>
      </c>
      <c r="C43" s="484"/>
      <c r="F43" s="1786" t="s">
        <v>152</v>
      </c>
      <c r="G43" s="1786"/>
      <c r="H43" s="1786"/>
      <c r="I43" s="1786"/>
    </row>
    <row r="44" spans="1:9" ht="15.75" customHeight="1" x14ac:dyDescent="0.2">
      <c r="A44" s="58"/>
      <c r="B44" s="1230" t="s">
        <v>166</v>
      </c>
      <c r="C44" s="484"/>
      <c r="F44" s="1786"/>
      <c r="G44" s="1786"/>
      <c r="H44" s="1786"/>
      <c r="I44" s="1786"/>
    </row>
    <row r="45" spans="1:9" ht="15.75" customHeight="1" x14ac:dyDescent="0.2">
      <c r="A45" s="58"/>
      <c r="B45" s="1231" t="s">
        <v>336</v>
      </c>
      <c r="C45" s="484"/>
      <c r="F45" s="1786"/>
      <c r="G45" s="1786"/>
      <c r="H45" s="1786"/>
      <c r="I45" s="1786"/>
    </row>
    <row r="46" spans="1:9" ht="15.75" customHeight="1" x14ac:dyDescent="0.2">
      <c r="A46" s="58"/>
      <c r="B46" s="1231" t="s">
        <v>337</v>
      </c>
      <c r="C46" s="484"/>
      <c r="F46" s="1786" t="s">
        <v>153</v>
      </c>
      <c r="G46" s="1786"/>
      <c r="H46" s="1786"/>
      <c r="I46" s="1786"/>
    </row>
    <row r="47" spans="1:9" ht="15.75" customHeight="1" x14ac:dyDescent="0.2">
      <c r="A47" s="58"/>
      <c r="B47" s="1231" t="s">
        <v>198</v>
      </c>
      <c r="C47" s="484"/>
      <c r="F47" s="1786"/>
      <c r="G47" s="1786"/>
      <c r="H47" s="1786"/>
      <c r="I47" s="1786"/>
    </row>
    <row r="48" spans="1:9" ht="15.75" customHeight="1" x14ac:dyDescent="0.2">
      <c r="A48" s="58"/>
      <c r="B48" s="1231" t="s">
        <v>342</v>
      </c>
      <c r="C48" s="484"/>
      <c r="F48" s="1786" t="s">
        <v>156</v>
      </c>
      <c r="G48" s="1786"/>
      <c r="H48" s="1786"/>
      <c r="I48" s="1786"/>
    </row>
    <row r="49" spans="1:9" ht="15.75" customHeight="1" x14ac:dyDescent="0.2">
      <c r="A49" s="58"/>
      <c r="B49" s="1231" t="s">
        <v>338</v>
      </c>
      <c r="C49" s="484"/>
      <c r="F49" s="1786"/>
      <c r="G49" s="1786"/>
      <c r="H49" s="1786"/>
      <c r="I49" s="1786"/>
    </row>
    <row r="50" spans="1:9" ht="15.75" customHeight="1" x14ac:dyDescent="0.2">
      <c r="A50" s="58"/>
      <c r="B50" s="1231" t="s">
        <v>197</v>
      </c>
      <c r="C50" s="484"/>
      <c r="F50" s="1786"/>
      <c r="G50" s="1786"/>
      <c r="H50" s="1786"/>
      <c r="I50" s="1786"/>
    </row>
    <row r="51" spans="1:9" ht="15.75" customHeight="1" x14ac:dyDescent="0.2">
      <c r="A51" s="58"/>
      <c r="B51" s="1231" t="s">
        <v>339</v>
      </c>
      <c r="C51" s="484"/>
      <c r="F51" s="1786"/>
      <c r="G51" s="1786"/>
      <c r="H51" s="1786"/>
      <c r="I51" s="1786"/>
    </row>
    <row r="52" spans="1:9" ht="15.75" customHeight="1" x14ac:dyDescent="0.2">
      <c r="A52" s="58"/>
      <c r="B52" s="1244" t="s">
        <v>170</v>
      </c>
      <c r="C52" s="484"/>
      <c r="F52" s="1786" t="s">
        <v>154</v>
      </c>
      <c r="G52" s="1786"/>
      <c r="H52" s="1786"/>
      <c r="I52" s="1786"/>
    </row>
    <row r="53" spans="1:9" ht="15.75" customHeight="1" x14ac:dyDescent="0.2">
      <c r="A53" s="58"/>
      <c r="B53" s="60"/>
      <c r="C53" s="59"/>
      <c r="F53" s="1786"/>
      <c r="G53" s="1786"/>
      <c r="H53" s="1786"/>
      <c r="I53" s="1786"/>
    </row>
    <row r="54" spans="1:9" ht="15.75" customHeight="1" thickBot="1" x14ac:dyDescent="0.25">
      <c r="A54" s="621"/>
      <c r="B54" s="622" t="s">
        <v>559</v>
      </c>
      <c r="C54" s="623"/>
      <c r="F54" s="1787"/>
      <c r="G54" s="1787"/>
      <c r="H54" s="1787"/>
      <c r="I54" s="1787"/>
    </row>
  </sheetData>
  <mergeCells count="26">
    <mergeCell ref="F43:I45"/>
    <mergeCell ref="F40:I42"/>
    <mergeCell ref="G16:G19"/>
    <mergeCell ref="F16:F19"/>
    <mergeCell ref="F29:I31"/>
    <mergeCell ref="H20:I27"/>
    <mergeCell ref="F38:I38"/>
    <mergeCell ref="F32:I32"/>
    <mergeCell ref="F35:I37"/>
    <mergeCell ref="F33:I34"/>
    <mergeCell ref="F52:I53"/>
    <mergeCell ref="F54:I54"/>
    <mergeCell ref="F46:I47"/>
    <mergeCell ref="F48:I51"/>
    <mergeCell ref="B4:B6"/>
    <mergeCell ref="F6:I6"/>
    <mergeCell ref="F14:I14"/>
    <mergeCell ref="F9:G9"/>
    <mergeCell ref="F4:I5"/>
    <mergeCell ref="I7:I8"/>
    <mergeCell ref="F7:G8"/>
    <mergeCell ref="F13:H13"/>
    <mergeCell ref="F10:I10"/>
    <mergeCell ref="F11:I11"/>
    <mergeCell ref="H16:I19"/>
    <mergeCell ref="F39:I39"/>
  </mergeCells>
  <phoneticPr fontId="41"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3" location="'WNG SC Agenda'!A1" tooltip="Wireless LANs Next Generation SC Agenda" display="WNG SC"/>
    <hyperlink ref="B22" location="'TGS Agenda'!A1" tooltip="Task Group s Agenda" display="TGS"/>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25" location="'TGad Agenda'!A1" tooltip="Task Group AD Agenda" display="TGad"/>
    <hyperlink ref="B26" location="'TGAE Agenda'!A1" tooltip="Task Group AE QosMan" display="TGae"/>
    <hyperlink ref="B27" location="'TGAF Agenda'!A1" tooltip="Task Group AF TV11 White Space" display="TGaf"/>
    <hyperlink ref="B28" location="TGAH!A1" tooltip="Sub-1GHz " display="TGah"/>
    <hyperlink ref="B40" r:id="rId19" tooltip="Teleconference Calendar"/>
    <hyperlink ref="B39" r:id="rId20" tooltip="WG11 Home Page"/>
    <hyperlink ref="B29" location="TGAI!A1" tooltip="TGai- Fast Initial Link Setup" display="TGai "/>
    <hyperlink ref="B33" location="'C60G SG'!A1" tooltip="China - 60G SG" display="C60G SG"/>
    <hyperlink ref="B34" location="'ISD SG'!A1" tooltip="Service Discovery SG" display="ISD SG"/>
    <hyperlink ref="B15" location="JTC1!A1" tooltip="JTC1 AdHoc Agenda" display="JTC1"/>
    <hyperlink ref="B16" location="REG!A1" tooltip="Regulatory ad hoc" display="REG"/>
    <hyperlink ref="B17" location="'Smart Grid'!A1" tooltip="SMART GRID ad hoc" display="Smt Grid"/>
  </hyperlinks>
  <pageMargins left="0.25" right="0.25" top="0.25" bottom="0.75" header="0.5" footer="0.5"/>
  <pageSetup scale="70" orientation="portrait" horizontalDpi="4294967293" verticalDpi="1200" r:id="rId21"/>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20</vt:i4>
      </vt:variant>
    </vt:vector>
  </HeadingPairs>
  <TitlesOfParts>
    <vt:vector size="45" baseType="lpstr">
      <vt:lpstr>Title</vt:lpstr>
      <vt:lpstr>802.11 Cover</vt:lpstr>
      <vt:lpstr>Courtesy Notice</vt:lpstr>
      <vt:lpstr>Original Graphic</vt:lpstr>
      <vt:lpstr>802.11 WG Agenda</vt:lpstr>
      <vt:lpstr> Amended Graphic</vt:lpstr>
      <vt:lpstr>New Members</vt:lpstr>
      <vt:lpstr>WNG SC Agenda</vt:lpstr>
      <vt:lpstr>ARC SC</vt:lpstr>
      <vt:lpstr>JTC1</vt:lpstr>
      <vt:lpstr>REG</vt:lpstr>
      <vt:lpstr>Smart Grid</vt:lpstr>
      <vt:lpstr>TGMB Agenda</vt:lpstr>
      <vt:lpstr>TGaa Agenda</vt:lpstr>
      <vt:lpstr>TGac Agenda</vt:lpstr>
      <vt:lpstr>TGad Agenda</vt:lpstr>
      <vt:lpstr>TGAE Agenda</vt:lpstr>
      <vt:lpstr>TGAF Agenda</vt:lpstr>
      <vt:lpstr>TGAH</vt:lpstr>
      <vt:lpstr>TGAI</vt:lpstr>
      <vt:lpstr>C60G SG</vt:lpstr>
      <vt:lpstr>ISD SG</vt:lpstr>
      <vt:lpstr>CAC Agenda</vt:lpstr>
      <vt:lpstr>Agenda links</vt:lpstr>
      <vt:lpstr>References</vt:lpstr>
      <vt:lpstr>' Amended Graphic'!Print_Area</vt:lpstr>
      <vt:lpstr>'802.11 Cover'!Print_Area</vt:lpstr>
      <vt:lpstr>'802.11 WG Agenda'!Print_Area</vt:lpstr>
      <vt:lpstr>'ARC SC'!Print_Area</vt:lpstr>
      <vt:lpstr>'CAC Agenda'!Print_Area</vt:lpstr>
      <vt:lpstr>'Courtesy Notice'!Print_Area</vt:lpstr>
      <vt:lpstr>'JTC1'!Print_Area</vt:lpstr>
      <vt:lpstr>'Original Graphic'!Print_Area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Title!Print_Area</vt:lpstr>
      <vt:lpstr>'WNG SC Agenda'!Print_Area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131st IEEE 802.11 Session Agenda</dc:title>
  <dc:subject>Agendas for the WG, TG, SC and AHC</dc:subject>
  <dc:creator/>
  <cp:keywords>January 2012- Jacksonville, US  - Agenda - Interim</cp:keywords>
  <dc:description/>
  <cp:lastModifiedBy/>
  <cp:lastPrinted>2011-09-20T22:41:20Z</cp:lastPrinted>
  <dcterms:created xsi:type="dcterms:W3CDTF">2007-05-08T22:03:28Z</dcterms:created>
  <dcterms:modified xsi:type="dcterms:W3CDTF">2012-01-18T22:19:50Z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