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860" windowHeight="7770" tabRatio="964" activeTab="3"/>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Smart Grid" sheetId="762" r:id="rId10"/>
    <sheet name="TGMB Agenda" sheetId="749" r:id="rId11"/>
    <sheet name="TGaa Agenda" sheetId="741" r:id="rId12"/>
    <sheet name="TGac Agenda" sheetId="756" r:id="rId13"/>
    <sheet name="TGad Agenda" sheetId="755" r:id="rId14"/>
    <sheet name="TGAE Agenda" sheetId="759" r:id="rId15"/>
    <sheet name="TGAF Agenda" sheetId="757" r:id="rId16"/>
    <sheet name="TGAH" sheetId="763" r:id="rId17"/>
    <sheet name="TGAI" sheetId="764" r:id="rId18"/>
    <sheet name="CAC Agenda" sheetId="754" r:id="rId19"/>
    <sheet name="Agenda links" sheetId="745" r:id="rId20"/>
    <sheet name="References" sheetId="429" r:id="rId21"/>
    <sheet name="Sheet1" sheetId="765" r:id="rId22"/>
  </sheets>
  <definedNames>
    <definedName name="_Parse_In" localSheetId="4" hidden="1">'802.11 WG Agenda'!$H$121:$H$198</definedName>
    <definedName name="_Parse_Out" localSheetId="4" hidden="1">'802.11 WG Agenda'!#REF!</definedName>
    <definedName name="all" localSheetId="3">#REF!</definedName>
    <definedName name="all" localSheetId="5">#REF!</definedName>
    <definedName name="all">#REF!</definedName>
    <definedName name="cc" localSheetId="5">#REF!</definedName>
    <definedName name="cc">#REF!</definedName>
    <definedName name="circular" localSheetId="3">#REF!</definedName>
    <definedName name="circular" localSheetId="5">#REF!</definedName>
    <definedName name="circular">#REF!</definedName>
    <definedName name="_xlnm.Print_Area" localSheetId="3">' Agenda Graphic'!$H$1:$AC$40</definedName>
    <definedName name="_xlnm.Print_Area" localSheetId="1">'802.11 Cover'!$E$1:$S$34</definedName>
    <definedName name="_xlnm.Print_Area" localSheetId="4">'802.11 WG Agenda'!$A$1:$O$378</definedName>
    <definedName name="_xlnm.Print_Area" localSheetId="6">'ARC SC'!$E$1:$N$29</definedName>
    <definedName name="_xlnm.Print_Area" localSheetId="18">'CAC Agenda'!$D$1:$N$14</definedName>
    <definedName name="_xlnm.Print_Area" localSheetId="2">'Courtesy Notice'!$D$1:$Z$49</definedName>
    <definedName name="_xlnm.Print_Area" localSheetId="7">'JTC1'!$D$1:$M$4</definedName>
    <definedName name="_xlnm.Print_Area" localSheetId="20">References!$D$1:$I$54</definedName>
    <definedName name="_xlnm.Print_Area" localSheetId="8">REG!$E$1:$M$4</definedName>
    <definedName name="_xlnm.Print_Area" localSheetId="9">'Smart Grid'!$E$1:$M$26</definedName>
    <definedName name="_xlnm.Print_Area" localSheetId="11">'TGaa Agenda'!$D$1:$L$69</definedName>
    <definedName name="_xlnm.Print_Area" localSheetId="12">'TGac Agenda'!$E$1:$M$55</definedName>
    <definedName name="_xlnm.Print_Area" localSheetId="13">'TGad Agenda'!$E$1:$M$68</definedName>
    <definedName name="_xlnm.Print_Area" localSheetId="14">'TGAE Agenda'!$E$1:$L$42</definedName>
    <definedName name="_xlnm.Print_Area" localSheetId="15">'TGAF Agenda'!$E$1:$M$50</definedName>
    <definedName name="_xlnm.Print_Area" localSheetId="17">TGAI!$E$1:$M$80</definedName>
    <definedName name="_xlnm.Print_Area" localSheetId="10">'TGMB Agenda'!$D$1:$M$45</definedName>
    <definedName name="_xlnm.Print_Area" localSheetId="0">Title!$D$1:$P$21</definedName>
    <definedName name="_xlnm.Print_Area" localSheetId="5">'WNG SC Agenda'!$D$1:$M$28</definedName>
    <definedName name="Print_Area_MI" localSheetId="3">#REF!</definedName>
    <definedName name="Print_Area_MI" localSheetId="4">'802.11 WG Agenda'!#REF!</definedName>
    <definedName name="Print_Area_MI" localSheetId="5">#REF!</definedName>
    <definedName name="Print_Area_MI">#REF!</definedName>
    <definedName name="skipnav" localSheetId="1">'802.11 Cover'!#REF!</definedName>
    <definedName name="sm" localSheetId="5">#REF!</definedName>
    <definedName name="sm">#REF!</definedName>
    <definedName name="Z_00AABE15_45FB_42F7_A454_BE72949E7A28_.wvu.PrintArea" localSheetId="3" hidden="1">' Agenda Graphic'!#REF!</definedName>
    <definedName name="Z_00AABE15_45FB_42F7_A454_BE72949E7A28_.wvu.PrintArea" localSheetId="4"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4"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Agenda'!$97:$100,'802.11 WG Agenda'!$102:$149</definedName>
    <definedName name="Z_27B78060_68E1_4A63_8B2B_C34DB2097BAE_.wvu.PrintArea" localSheetId="3" hidden="1">' Agenda Graphic'!#REF!</definedName>
    <definedName name="Z_27B78060_68E1_4A63_8B2B_C34DB2097BAE_.wvu.PrintArea" localSheetId="4"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4"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4"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M82" i="763" l="1"/>
  <c r="M83" i="763"/>
  <c r="M84" i="763"/>
  <c r="M85" i="763"/>
  <c r="M86" i="763"/>
  <c r="M73" i="763"/>
  <c r="M74" i="763"/>
  <c r="M75" i="763"/>
  <c r="M76" i="763"/>
  <c r="M77" i="763"/>
  <c r="M64" i="763"/>
  <c r="M65" i="763"/>
  <c r="M66" i="763"/>
  <c r="M67" i="763"/>
  <c r="M68" i="763"/>
  <c r="M55" i="763"/>
  <c r="M56" i="763"/>
  <c r="M57" i="763"/>
  <c r="M58" i="763"/>
  <c r="M59" i="763"/>
  <c r="M46" i="763"/>
  <c r="M47" i="763"/>
  <c r="M48" i="763"/>
  <c r="M37" i="763"/>
  <c r="M38" i="763"/>
  <c r="M39" i="763"/>
  <c r="M28" i="763"/>
  <c r="M29" i="763"/>
  <c r="M30" i="763"/>
  <c r="M26" i="763"/>
  <c r="M27" i="763"/>
  <c r="M13" i="763"/>
  <c r="M14" i="763"/>
  <c r="M15" i="763"/>
  <c r="M16" i="763"/>
  <c r="M17" i="763"/>
  <c r="M18" i="763"/>
  <c r="M19" i="763"/>
  <c r="M80" i="756"/>
  <c r="M81" i="756"/>
  <c r="M82" i="756"/>
  <c r="M83" i="756"/>
  <c r="M84" i="756"/>
  <c r="M85" i="756"/>
  <c r="M86" i="756"/>
  <c r="M74" i="756"/>
  <c r="M75" i="756"/>
  <c r="M77" i="756"/>
  <c r="M76" i="756"/>
  <c r="M68" i="756"/>
  <c r="M69" i="756"/>
  <c r="M70" i="756"/>
  <c r="M71" i="756"/>
  <c r="M62" i="756"/>
  <c r="M63" i="756"/>
  <c r="M65" i="756"/>
  <c r="M64" i="756"/>
  <c r="M56" i="756"/>
  <c r="M57" i="756"/>
  <c r="M59" i="756"/>
  <c r="M58" i="756"/>
  <c r="M50" i="756"/>
  <c r="M51" i="756"/>
  <c r="M53" i="756"/>
  <c r="M52" i="756"/>
  <c r="M44" i="756"/>
  <c r="M45" i="756"/>
  <c r="M46" i="756"/>
  <c r="M47" i="756"/>
  <c r="M38" i="756"/>
  <c r="M39" i="756"/>
  <c r="M41" i="756"/>
  <c r="M40" i="756"/>
  <c r="M32" i="756"/>
  <c r="M33" i="756"/>
  <c r="M34" i="756"/>
  <c r="M35" i="756"/>
  <c r="M26" i="756"/>
  <c r="M27" i="756"/>
  <c r="M29" i="756"/>
  <c r="M28" i="756"/>
  <c r="M20" i="756"/>
  <c r="M21" i="756"/>
  <c r="M22" i="756"/>
  <c r="M23" i="756"/>
  <c r="M12" i="756"/>
  <c r="M13" i="756"/>
  <c r="M14" i="756"/>
  <c r="M15" i="756"/>
  <c r="M16" i="756"/>
  <c r="M17" i="756"/>
  <c r="G13" i="756"/>
  <c r="G14" i="756"/>
  <c r="M85" i="764"/>
  <c r="M86" i="764"/>
  <c r="M87" i="764"/>
  <c r="M88" i="764"/>
  <c r="M89" i="764"/>
  <c r="M90" i="764"/>
  <c r="G85" i="764"/>
  <c r="G86" i="764"/>
  <c r="G87" i="764"/>
  <c r="G88" i="764"/>
  <c r="G89" i="764"/>
  <c r="G90" i="764"/>
  <c r="M74" i="764"/>
  <c r="M75" i="764"/>
  <c r="M76" i="764"/>
  <c r="M77" i="764"/>
  <c r="M78" i="764"/>
  <c r="M79" i="764"/>
  <c r="G74" i="764"/>
  <c r="G75" i="764"/>
  <c r="G76" i="764"/>
  <c r="G77" i="764"/>
  <c r="M63" i="764"/>
  <c r="M64" i="764"/>
  <c r="M65" i="764"/>
  <c r="M66" i="764"/>
  <c r="M67" i="764"/>
  <c r="M68" i="764"/>
  <c r="G63" i="764"/>
  <c r="G64" i="764"/>
  <c r="G65" i="764"/>
  <c r="G66" i="764"/>
  <c r="G54" i="764"/>
  <c r="M52" i="764"/>
  <c r="M53" i="764"/>
  <c r="M54" i="764"/>
  <c r="M55" i="764"/>
  <c r="M56" i="764"/>
  <c r="M57" i="764"/>
  <c r="G52"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N106" i="724"/>
  <c r="B4" i="754"/>
  <c r="B4" i="764"/>
  <c r="B4" i="763"/>
  <c r="B4" i="757"/>
  <c r="B4" i="759"/>
  <c r="B4" i="755"/>
  <c r="B4" i="756"/>
  <c r="B4" i="741"/>
  <c r="B6" i="749"/>
  <c r="B4" i="762"/>
  <c r="B4" i="758"/>
  <c r="B4" i="747"/>
  <c r="B4" i="736"/>
  <c r="B4" i="746"/>
  <c r="B4" i="724"/>
  <c r="B6" i="654"/>
  <c r="B4" i="21"/>
  <c r="B4" i="20"/>
  <c r="M21" i="762"/>
  <c r="M22" i="762"/>
  <c r="M23" i="762"/>
  <c r="M24" i="762"/>
  <c r="M25" i="762"/>
  <c r="M26" i="762"/>
  <c r="M27" i="762"/>
  <c r="M28" i="762"/>
  <c r="M29" i="762"/>
  <c r="M20" i="758"/>
  <c r="M21" i="758"/>
  <c r="M22" i="758"/>
  <c r="M23" i="758"/>
  <c r="M24" i="758"/>
  <c r="M25" i="758"/>
  <c r="M26" i="758"/>
  <c r="M27" i="758"/>
  <c r="G20" i="758"/>
  <c r="M11" i="758"/>
  <c r="M12" i="758"/>
  <c r="M13" i="758"/>
  <c r="M14" i="758"/>
  <c r="G11" i="758"/>
  <c r="G12" i="758"/>
  <c r="G13" i="758"/>
  <c r="G14" i="758"/>
  <c r="B4" i="429"/>
  <c r="B4" i="745"/>
  <c r="M24" i="754"/>
  <c r="G24" i="754"/>
  <c r="M23" i="754"/>
  <c r="G23" i="754"/>
  <c r="M22" i="754"/>
  <c r="G22" i="754"/>
  <c r="M21" i="754"/>
  <c r="G21" i="754"/>
  <c r="M20" i="754"/>
  <c r="G20" i="754"/>
  <c r="M19" i="754"/>
  <c r="M14" i="754"/>
  <c r="G14" i="754"/>
  <c r="M13" i="754"/>
  <c r="G13" i="754"/>
  <c r="M12" i="754"/>
  <c r="G12" i="754"/>
  <c r="M11" i="754"/>
  <c r="G11" i="754"/>
  <c r="M10" i="754"/>
  <c r="G10" i="754"/>
  <c r="M9" i="754"/>
  <c r="M17" i="762"/>
  <c r="M16" i="762"/>
  <c r="M15" i="762"/>
  <c r="M14" i="762"/>
  <c r="M13" i="762"/>
  <c r="M12" i="762"/>
  <c r="M11" i="762"/>
  <c r="M10" i="762"/>
  <c r="M9" i="762"/>
  <c r="M33" i="747"/>
  <c r="M32" i="747"/>
  <c r="M31" i="747"/>
  <c r="M26" i="747"/>
  <c r="M25" i="747"/>
  <c r="M24" i="747"/>
  <c r="M19" i="747"/>
  <c r="M18" i="747"/>
  <c r="M17" i="747"/>
  <c r="M16" i="747"/>
  <c r="M15" i="747"/>
  <c r="M14" i="747"/>
  <c r="M13" i="747"/>
  <c r="M12" i="747"/>
  <c r="M11" i="747"/>
  <c r="M10" i="747"/>
  <c r="M9" i="747"/>
  <c r="M79" i="757"/>
  <c r="G79" i="757"/>
  <c r="M78" i="757"/>
  <c r="G78" i="757"/>
  <c r="M77" i="757"/>
  <c r="G77" i="757"/>
  <c r="M76" i="757"/>
  <c r="G76" i="757"/>
  <c r="M75" i="757"/>
  <c r="G75" i="757"/>
  <c r="M74" i="757"/>
  <c r="G74" i="757"/>
  <c r="M73" i="757"/>
  <c r="G73" i="757"/>
  <c r="M67" i="757"/>
  <c r="G67" i="757"/>
  <c r="M66" i="757"/>
  <c r="G66" i="757"/>
  <c r="M65" i="757"/>
  <c r="G65" i="757"/>
  <c r="M64" i="757"/>
  <c r="G64" i="757"/>
  <c r="M63" i="757"/>
  <c r="G63" i="757"/>
  <c r="M57" i="757"/>
  <c r="G57" i="757"/>
  <c r="M56" i="757"/>
  <c r="G56" i="757"/>
  <c r="M55" i="757"/>
  <c r="G55" i="757"/>
  <c r="M54" i="757"/>
  <c r="G54" i="757"/>
  <c r="M53" i="757"/>
  <c r="G53" i="757"/>
  <c r="M47" i="757"/>
  <c r="G47" i="757"/>
  <c r="M46" i="757"/>
  <c r="G46" i="757"/>
  <c r="M45" i="757"/>
  <c r="G45" i="757"/>
  <c r="M44" i="757"/>
  <c r="G44" i="757"/>
  <c r="M43" i="757"/>
  <c r="G43" i="757"/>
  <c r="M37" i="757"/>
  <c r="G37" i="757"/>
  <c r="M36" i="757"/>
  <c r="G36" i="757"/>
  <c r="M35" i="757"/>
  <c r="G35" i="757"/>
  <c r="M34" i="757"/>
  <c r="G34" i="757"/>
  <c r="M28" i="757"/>
  <c r="G28" i="757"/>
  <c r="M27" i="757"/>
  <c r="G27" i="757"/>
  <c r="M26" i="757"/>
  <c r="G26" i="757"/>
  <c r="M25" i="757"/>
  <c r="G25" i="757"/>
  <c r="M19" i="757"/>
  <c r="G19" i="757"/>
  <c r="M18" i="757"/>
  <c r="G18" i="757"/>
  <c r="M17" i="757"/>
  <c r="G17" i="757"/>
  <c r="M16" i="757"/>
  <c r="G16" i="757"/>
  <c r="M15" i="757"/>
  <c r="G15" i="757"/>
  <c r="M14" i="757"/>
  <c r="G14" i="757"/>
  <c r="M13" i="757"/>
  <c r="G13" i="757"/>
  <c r="M12" i="757"/>
  <c r="G12" i="757"/>
  <c r="M11" i="757"/>
  <c r="G11" i="757"/>
  <c r="L39" i="759"/>
  <c r="L38" i="759"/>
  <c r="L37" i="759"/>
  <c r="L36" i="759"/>
  <c r="L35" i="759"/>
  <c r="L34" i="759"/>
  <c r="L33" i="759"/>
  <c r="L28" i="759"/>
  <c r="L27" i="759"/>
  <c r="L26" i="759"/>
  <c r="L21" i="759"/>
  <c r="L20" i="759"/>
  <c r="L19" i="759"/>
  <c r="L14" i="759"/>
  <c r="L13" i="759"/>
  <c r="L12" i="759"/>
  <c r="L11" i="759"/>
  <c r="L10" i="759"/>
  <c r="M49" i="755"/>
  <c r="G49" i="755"/>
  <c r="M48" i="755"/>
  <c r="G48" i="755"/>
  <c r="M47" i="755"/>
  <c r="G47" i="755"/>
  <c r="M46" i="755"/>
  <c r="G46" i="755"/>
  <c r="M45" i="755"/>
  <c r="G45" i="755"/>
  <c r="M44" i="755"/>
  <c r="G44" i="755"/>
  <c r="M43" i="755"/>
  <c r="G43" i="755"/>
  <c r="G42" i="755"/>
  <c r="M37" i="755"/>
  <c r="G37" i="755"/>
  <c r="M36" i="755"/>
  <c r="G36" i="755"/>
  <c r="M35" i="755"/>
  <c r="G35" i="755"/>
  <c r="M34" i="755"/>
  <c r="G34" i="755"/>
  <c r="G33" i="755"/>
  <c r="M28" i="755"/>
  <c r="G28" i="755"/>
  <c r="M27" i="755"/>
  <c r="G27" i="755"/>
  <c r="M26" i="755"/>
  <c r="G26" i="755"/>
  <c r="M25" i="755"/>
  <c r="G25" i="755"/>
  <c r="G24" i="755"/>
  <c r="M19" i="755"/>
  <c r="G19" i="755"/>
  <c r="M18" i="755"/>
  <c r="G18" i="755"/>
  <c r="M16" i="755"/>
  <c r="G16" i="755"/>
  <c r="M15" i="755"/>
  <c r="G15" i="755"/>
  <c r="M14" i="755"/>
  <c r="G14" i="755"/>
  <c r="M13" i="755"/>
  <c r="G13" i="755"/>
  <c r="M12" i="755"/>
  <c r="G12" i="755"/>
  <c r="M11" i="755"/>
  <c r="G11" i="755"/>
  <c r="G10" i="755"/>
  <c r="L55" i="741"/>
  <c r="L54" i="741"/>
  <c r="L53" i="741"/>
  <c r="L52" i="741"/>
  <c r="L51" i="741"/>
  <c r="L50" i="741"/>
  <c r="L49" i="741"/>
  <c r="L44" i="741"/>
  <c r="L43" i="741"/>
  <c r="L42" i="741"/>
  <c r="L41" i="741"/>
  <c r="L36" i="741"/>
  <c r="L35" i="741"/>
  <c r="L34" i="741"/>
  <c r="L29" i="741"/>
  <c r="L28" i="741"/>
  <c r="L27" i="741"/>
  <c r="L22" i="741"/>
  <c r="L21" i="741"/>
  <c r="L20" i="741"/>
  <c r="L15" i="741"/>
  <c r="L14" i="741"/>
  <c r="L13" i="741"/>
  <c r="L12" i="741"/>
  <c r="L11" i="741"/>
  <c r="M22" i="736"/>
  <c r="M21" i="736"/>
  <c r="M20" i="736"/>
  <c r="M19" i="736"/>
  <c r="M18" i="736"/>
  <c r="M17" i="736"/>
  <c r="M16" i="736"/>
  <c r="M15" i="736"/>
  <c r="M14" i="736"/>
  <c r="M13" i="736"/>
  <c r="M12" i="736"/>
  <c r="M11" i="736"/>
  <c r="M15" i="746"/>
  <c r="G15" i="746"/>
  <c r="M14" i="746"/>
  <c r="G14" i="746"/>
  <c r="M13" i="746"/>
  <c r="G13" i="746"/>
  <c r="M12" i="746"/>
  <c r="G12" i="746"/>
  <c r="M11" i="746"/>
  <c r="G11" i="746"/>
  <c r="O379" i="724"/>
  <c r="N367" i="724"/>
  <c r="F359" i="724"/>
  <c r="F360" i="724"/>
  <c r="F361" i="724"/>
  <c r="G354" i="724"/>
  <c r="G351" i="724"/>
  <c r="G350" i="724"/>
  <c r="G347" i="724"/>
  <c r="H341" i="724"/>
  <c r="H342" i="724"/>
  <c r="H343" i="724"/>
  <c r="G337" i="724"/>
  <c r="G338" i="724"/>
  <c r="G339" i="724"/>
  <c r="G340" i="724"/>
  <c r="G341" i="724"/>
  <c r="G342" i="724"/>
  <c r="G343" i="724"/>
  <c r="G336" i="724"/>
  <c r="G328" i="724"/>
  <c r="G329" i="724"/>
  <c r="G330" i="724"/>
  <c r="G327" i="724"/>
  <c r="G321" i="724"/>
  <c r="G322" i="724"/>
  <c r="G323" i="724"/>
  <c r="G315" i="724"/>
  <c r="G311" i="724"/>
  <c r="G310" i="724"/>
  <c r="G307" i="724"/>
  <c r="G296" i="724"/>
  <c r="G297" i="724"/>
  <c r="G298" i="724"/>
  <c r="G299" i="724"/>
  <c r="G300" i="724"/>
  <c r="G301" i="724"/>
  <c r="G302" i="724"/>
  <c r="G303" i="724"/>
  <c r="G295" i="724"/>
  <c r="G290" i="724"/>
  <c r="G291" i="724"/>
  <c r="G292" i="724"/>
  <c r="G289" i="724"/>
  <c r="G281" i="724"/>
  <c r="G282" i="724"/>
  <c r="G283" i="724"/>
  <c r="G284" i="724"/>
  <c r="G285" i="724"/>
  <c r="G264" i="724"/>
  <c r="G262" i="724"/>
  <c r="G261" i="724"/>
  <c r="G240" i="724"/>
  <c r="G247" i="724"/>
  <c r="G248" i="724"/>
  <c r="G249" i="724"/>
  <c r="G250" i="724"/>
  <c r="G251" i="724"/>
  <c r="G252" i="724"/>
  <c r="G253" i="724"/>
  <c r="G254" i="724"/>
  <c r="G255" i="724"/>
  <c r="G256" i="724"/>
  <c r="G257" i="724"/>
  <c r="G225" i="724"/>
  <c r="G227" i="724"/>
  <c r="G228" i="724"/>
  <c r="G229" i="724"/>
  <c r="G230" i="724"/>
  <c r="G231" i="724"/>
  <c r="G232" i="724"/>
  <c r="G233" i="724"/>
  <c r="G234" i="724"/>
  <c r="G235" i="724"/>
  <c r="G236" i="724"/>
  <c r="F209" i="724"/>
  <c r="F210" i="724"/>
  <c r="F211" i="724"/>
  <c r="F212" i="724"/>
  <c r="F213" i="724"/>
  <c r="F214" i="724"/>
  <c r="F215" i="724"/>
  <c r="F216" i="724"/>
  <c r="F217" i="724"/>
  <c r="F218" i="724"/>
  <c r="F219" i="724"/>
  <c r="F220" i="724"/>
  <c r="F208" i="724"/>
  <c r="N204" i="724"/>
  <c r="N205" i="724"/>
  <c r="N207" i="724"/>
  <c r="N215" i="724"/>
  <c r="N216" i="724"/>
  <c r="N217" i="724"/>
  <c r="N218" i="724"/>
  <c r="N219" i="724"/>
  <c r="N220" i="724"/>
  <c r="N224"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8" i="724"/>
  <c r="N269" i="724"/>
  <c r="N270" i="724"/>
  <c r="N271" i="724"/>
  <c r="N272" i="724"/>
  <c r="N273" i="724"/>
  <c r="N276" i="724"/>
  <c r="N279" i="724"/>
  <c r="N280" i="724"/>
  <c r="N281" i="724"/>
  <c r="N282" i="724"/>
  <c r="N283" i="724"/>
  <c r="J201" i="724"/>
  <c r="E200" i="724"/>
  <c r="E199" i="724"/>
  <c r="E198" i="724"/>
  <c r="E195" i="724"/>
  <c r="E194" i="724"/>
  <c r="E193" i="724"/>
  <c r="N179" i="724"/>
  <c r="N177" i="724"/>
  <c r="F161" i="724"/>
  <c r="F162" i="724"/>
  <c r="F163" i="724"/>
  <c r="F164" i="724"/>
  <c r="F165" i="724"/>
  <c r="F166" i="724"/>
  <c r="F167" i="724"/>
  <c r="F168" i="724"/>
  <c r="F169" i="724"/>
  <c r="F154" i="724"/>
  <c r="F155" i="724"/>
  <c r="F156" i="724"/>
  <c r="F157" i="724"/>
  <c r="F158" i="724"/>
  <c r="G148" i="724"/>
  <c r="G149" i="724"/>
  <c r="G150" i="724"/>
  <c r="G151" i="724"/>
  <c r="G143" i="724"/>
  <c r="G144" i="724"/>
  <c r="F141" i="724"/>
  <c r="F131" i="724"/>
  <c r="F132" i="724"/>
  <c r="F133" i="724"/>
  <c r="F134" i="724"/>
  <c r="F135" i="724"/>
  <c r="F136" i="724"/>
  <c r="F137" i="724"/>
  <c r="N127" i="724"/>
  <c r="N128" i="724"/>
  <c r="N130" i="724"/>
  <c r="N131" i="724"/>
  <c r="N132" i="724"/>
  <c r="N133" i="724"/>
  <c r="N134" i="724"/>
  <c r="N135" i="724"/>
  <c r="N136" i="724"/>
  <c r="N137" i="724"/>
  <c r="N142" i="724"/>
  <c r="N143" i="724"/>
  <c r="N144" i="724"/>
  <c r="N145" i="724"/>
  <c r="N146" i="724"/>
  <c r="N147" i="724"/>
  <c r="N148" i="724"/>
  <c r="N149" i="724"/>
  <c r="N150" i="724"/>
  <c r="N151" i="724"/>
  <c r="N154" i="724"/>
  <c r="N155" i="724"/>
  <c r="N156" i="724"/>
  <c r="N157" i="724"/>
  <c r="N158" i="724"/>
  <c r="N160" i="724"/>
  <c r="N161" i="724"/>
  <c r="N162" i="724"/>
  <c r="N163" i="724"/>
  <c r="N164" i="724"/>
  <c r="N165" i="724"/>
  <c r="N166" i="724"/>
  <c r="N167" i="724"/>
  <c r="N168" i="724"/>
  <c r="N169" i="724"/>
  <c r="N170" i="724"/>
  <c r="N172" i="724"/>
  <c r="J125" i="724"/>
  <c r="E124" i="724"/>
  <c r="E123" i="724"/>
  <c r="E122" i="724"/>
  <c r="N110" i="724"/>
  <c r="N108" i="724"/>
  <c r="G99" i="724"/>
  <c r="G86" i="724"/>
  <c r="G87" i="724"/>
  <c r="G88" i="724"/>
  <c r="G89" i="724"/>
  <c r="G90" i="724"/>
  <c r="G91" i="724"/>
  <c r="G92" i="724"/>
  <c r="G93" i="724"/>
  <c r="G94" i="724"/>
  <c r="G95" i="724"/>
  <c r="G78" i="724"/>
  <c r="G79" i="724"/>
  <c r="G80" i="724"/>
  <c r="G81" i="724"/>
  <c r="G63" i="724"/>
  <c r="G64" i="724"/>
  <c r="G65" i="724"/>
  <c r="G66" i="724"/>
  <c r="G67" i="724"/>
  <c r="G68" i="724"/>
  <c r="G69" i="724"/>
  <c r="G70" i="724"/>
  <c r="G71" i="724"/>
  <c r="G73" i="724"/>
  <c r="G74" i="724"/>
  <c r="G45" i="724"/>
  <c r="G46" i="724"/>
  <c r="G47" i="724"/>
  <c r="G48" i="724"/>
  <c r="G49" i="724"/>
  <c r="G50" i="724"/>
  <c r="G51" i="724"/>
  <c r="G52" i="724"/>
  <c r="G53" i="724"/>
  <c r="G54" i="724"/>
  <c r="G55" i="724"/>
  <c r="G56" i="724"/>
  <c r="G57" i="724"/>
  <c r="G58" i="724"/>
  <c r="G26" i="724"/>
  <c r="G27" i="724"/>
  <c r="N15" i="724"/>
  <c r="N16" i="724"/>
  <c r="N18" i="724"/>
  <c r="N19" i="724"/>
  <c r="N21" i="724"/>
  <c r="N23" i="724"/>
  <c r="N44" i="724"/>
  <c r="N45" i="724"/>
  <c r="N46" i="724"/>
  <c r="N47" i="724"/>
  <c r="N48" i="724"/>
  <c r="N49" i="724"/>
  <c r="N50" i="724"/>
  <c r="N51" i="724"/>
  <c r="N52" i="724"/>
  <c r="N53" i="724"/>
  <c r="N54" i="724"/>
  <c r="N55" i="724"/>
  <c r="N56" i="724"/>
  <c r="N57" i="724"/>
  <c r="N14" i="724"/>
  <c r="J12" i="724"/>
  <c r="E5" i="724"/>
  <c r="E118" i="724"/>
  <c r="E4" i="724"/>
  <c r="E117" i="724"/>
  <c r="E3" i="724"/>
  <c r="E116" i="724"/>
  <c r="I9" i="654"/>
  <c r="F9" i="654"/>
  <c r="AD9" i="654"/>
  <c r="F6" i="654"/>
  <c r="F4" i="654"/>
  <c r="N62" i="724"/>
  <c r="N63" i="724"/>
  <c r="N64" i="724"/>
  <c r="N65" i="724"/>
  <c r="N66" i="724"/>
  <c r="N67" i="724"/>
  <c r="N68" i="724"/>
  <c r="N69" i="724"/>
  <c r="N70" i="724"/>
  <c r="N71" i="724"/>
  <c r="N73" i="724"/>
  <c r="N74" i="724"/>
  <c r="N76" i="724"/>
  <c r="N77" i="724"/>
  <c r="N78" i="724"/>
  <c r="N85" i="724"/>
  <c r="N86" i="724"/>
  <c r="N87" i="724"/>
  <c r="N88" i="724"/>
  <c r="N89" i="724"/>
  <c r="N90" i="724"/>
  <c r="N91" i="724"/>
  <c r="N92" i="724"/>
  <c r="N93" i="724"/>
  <c r="N94" i="724"/>
  <c r="N58" i="724"/>
  <c r="G226" i="724"/>
  <c r="G241" i="724"/>
  <c r="G242" i="724"/>
  <c r="G243" i="724"/>
  <c r="G244" i="724"/>
  <c r="N284" i="724"/>
  <c r="N285" i="724"/>
  <c r="N287" i="724"/>
  <c r="N288" i="724"/>
  <c r="N289" i="724"/>
  <c r="N290" i="724"/>
  <c r="N291" i="724"/>
  <c r="N292" i="724"/>
  <c r="N293" i="724"/>
  <c r="N294" i="724"/>
  <c r="N295" i="724"/>
  <c r="N296" i="724"/>
  <c r="N297" i="724"/>
  <c r="N298" i="724"/>
  <c r="N299" i="724"/>
  <c r="N300" i="724"/>
  <c r="N301" i="724"/>
  <c r="N302" i="724"/>
  <c r="N303" i="724"/>
  <c r="N305" i="724"/>
  <c r="N306" i="724"/>
  <c r="N307" i="724"/>
  <c r="N308"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2" i="724"/>
  <c r="N343" i="724"/>
  <c r="N345" i="724"/>
  <c r="N346" i="724"/>
  <c r="N347" i="724"/>
  <c r="N348" i="724"/>
  <c r="N349" i="724"/>
  <c r="N350" i="724"/>
  <c r="N351" i="724"/>
  <c r="N352" i="724"/>
  <c r="N353" i="724"/>
  <c r="N354" i="724"/>
  <c r="N355" i="724"/>
  <c r="N356" i="724"/>
  <c r="N357" i="724"/>
  <c r="N358" i="724"/>
  <c r="N359" i="724"/>
  <c r="N360" i="724"/>
  <c r="N361" i="724"/>
  <c r="N362" i="724"/>
  <c r="N363" i="724"/>
  <c r="N364" i="724"/>
  <c r="N365" i="724"/>
  <c r="N366" i="724"/>
  <c r="N175" i="724"/>
  <c r="N173" i="724"/>
  <c r="N174" i="724"/>
  <c r="Y9" i="654"/>
  <c r="T9" i="654"/>
  <c r="N97" i="724"/>
  <c r="N98" i="724"/>
  <c r="N99" i="724"/>
  <c r="N100" i="724"/>
  <c r="N101" i="724"/>
  <c r="N102" i="724"/>
  <c r="N103" i="724"/>
  <c r="N104" i="724"/>
  <c r="N105" i="724"/>
  <c r="N95" i="724"/>
</calcChain>
</file>

<file path=xl/sharedStrings.xml><?xml version="1.0" encoding="utf-8"?>
<sst xmlns="http://schemas.openxmlformats.org/spreadsheetml/2006/main" count="3292" uniqueCount="747">
  <si>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</si>
  <si>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</si>
  <si>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</si>
  <si>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</si>
  <si>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</si>
  <si>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</si>
  <si>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</si>
  <si>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</si>
  <si>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</si>
  <si>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</si>
  <si>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</si>
  <si>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</si>
  <si>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</si>
  <si>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</si>
  <si>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</si>
  <si>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</si>
  <si>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</si>
  <si>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</si>
  <si>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PARs</t>
  </si>
  <si>
    <t xml:space="preserve">Recess </t>
  </si>
  <si>
    <t>Ad Hoc Group Chair</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</si>
  <si>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</si>
  <si>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</si>
  <si>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</si>
  <si>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</si>
  <si>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</si>
  <si>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</si>
  <si>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</si>
  <si>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</si>
  <si>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</si>
  <si>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</si>
  <si>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</si>
  <si>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</si>
  <si>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</si>
  <si>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</si>
  <si>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</si>
  <si>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</si>
  <si>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</si>
  <si>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</si>
  <si>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</si>
  <si>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</si>
  <si>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</si>
  <si>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</si>
  <si>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</si>
  <si>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</si>
  <si>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</si>
  <si>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</si>
  <si>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</si>
  <si>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</si>
  <si>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</si>
  <si>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</si>
  <si>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Chair</t>
  </si>
  <si>
    <t>MI</t>
  </si>
  <si>
    <t>DT/MI</t>
  </si>
  <si>
    <t>Plan for the Week</t>
  </si>
  <si>
    <t>*</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</si>
  <si>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</si>
  <si>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</si>
  <si>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</si>
  <si>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</si>
  <si>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</si>
  <si>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</si>
  <si>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</si>
  <si>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</si>
  <si>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</si>
  <si>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</si>
  <si>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</si>
  <si>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</si>
  <si>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</si>
  <si>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</si>
  <si>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CHAIR - Dave Halasz (Aclara)</t>
  </si>
  <si>
    <t>Halasz</t>
  </si>
  <si>
    <t>CALL FOR SECRETARY</t>
  </si>
  <si>
    <t>DENTENEER</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</si>
  <si>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</si>
  <si>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</si>
  <si>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</si>
  <si>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</si>
  <si>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</si>
  <si>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</si>
  <si>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</si>
  <si>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</si>
  <si>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</si>
  <si>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</si>
  <si>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</si>
  <si>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</si>
  <si>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Editor's report</t>
  </si>
  <si>
    <t>Stephens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</si>
  <si>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</si>
  <si>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</si>
  <si>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</si>
  <si>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</si>
  <si>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</si>
  <si>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 xml:space="preserve">Comment Resolution </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</si>
  <si>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</si>
  <si>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</si>
  <si>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</si>
  <si>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</si>
  <si>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</si>
  <si>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</si>
  <si>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</si>
  <si>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</si>
  <si>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</si>
  <si>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</si>
  <si>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</si>
  <si>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</si>
  <si>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</si>
  <si>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</si>
  <si>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</si>
  <si>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</si>
  <si>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Process new interpretation requests (if necessary)</t>
  </si>
  <si>
    <t>CHAIR - Ganesh Venkatesan (Intel Corporation)/Vice-Chair - Alex Ashley (NDS)</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</si>
  <si>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</si>
  <si>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</si>
  <si>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</si>
  <si>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</si>
  <si>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</si>
  <si>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</si>
  <si>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</si>
  <si>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</si>
  <si>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</si>
  <si>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</si>
  <si>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</si>
  <si>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</si>
  <si>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</si>
  <si>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</si>
  <si>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</si>
  <si>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</si>
  <si>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</si>
  <si>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</si>
  <si>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IEEE/802 &amp; 802.11 POLICIES and AHC RULES</t>
  </si>
  <si>
    <t>Review and approve any output document(s) to be sent to 802.18</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</si>
  <si>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</si>
  <si>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</si>
  <si>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</si>
  <si>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</si>
  <si>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</si>
  <si>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</si>
  <si>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</si>
  <si>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</si>
  <si>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</si>
  <si>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</si>
  <si>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</si>
  <si>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</si>
  <si>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</si>
  <si>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</si>
  <si>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</si>
  <si>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</si>
  <si>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</si>
  <si>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</si>
  <si>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</si>
  <si>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</si>
  <si>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</si>
  <si>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</si>
  <si>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</si>
  <si>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</si>
  <si>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</si>
  <si>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</si>
  <si>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</si>
  <si>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</si>
  <si>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</si>
  <si>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</si>
  <si>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</si>
  <si>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</si>
  <si>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</si>
  <si>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</si>
  <si>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</si>
  <si>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</si>
  <si>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</si>
  <si>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</si>
  <si>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</si>
  <si>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</si>
  <si>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</si>
  <si>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</si>
  <si>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</si>
  <si>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</si>
  <si>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</si>
  <si>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</si>
  <si>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</si>
  <si>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</si>
  <si>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</si>
  <si>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</si>
  <si>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</si>
  <si>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</si>
  <si>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</si>
  <si>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</si>
  <si>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</si>
  <si>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</si>
  <si>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</si>
  <si>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</si>
  <si>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</si>
  <si>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</si>
  <si>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</si>
  <si>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</si>
  <si>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</si>
  <si>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</si>
  <si>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</si>
  <si>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</si>
  <si>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</si>
  <si>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</si>
  <si>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</si>
  <si>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</si>
  <si>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</si>
  <si>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</si>
  <si>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</si>
  <si>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</si>
  <si>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</si>
  <si>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</si>
  <si>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</si>
  <si>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</si>
  <si>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</si>
  <si>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</si>
  <si>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</si>
  <si>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</si>
  <si>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</si>
  <si>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</si>
  <si>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</si>
  <si>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</si>
  <si>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</si>
  <si>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</si>
  <si>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</si>
  <si>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</si>
  <si>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</si>
  <si>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</si>
  <si>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</si>
  <si>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</si>
  <si>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</si>
  <si>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</si>
  <si>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</si>
  <si>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</si>
  <si>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</si>
  <si>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</si>
  <si>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</si>
  <si>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</si>
  <si>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</si>
  <si>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</si>
  <si>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</si>
  <si>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</si>
  <si>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</si>
  <si>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</si>
  <si>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</si>
  <si>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</si>
  <si>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</si>
  <si>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</si>
  <si>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</si>
  <si>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</si>
  <si>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</si>
  <si>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</si>
  <si>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</si>
  <si>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</si>
  <si>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</si>
  <si>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</si>
  <si>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</si>
  <si>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</si>
  <si>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</si>
  <si>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</si>
  <si>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</si>
  <si>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</si>
  <si>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</si>
  <si>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</si>
  <si>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</si>
  <si>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</si>
  <si>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</si>
  <si>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</si>
  <si>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</si>
  <si>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</si>
  <si>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</si>
  <si>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</si>
  <si>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</si>
  <si>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</si>
  <si>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</si>
  <si>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</si>
  <si>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</si>
  <si>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</si>
  <si>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</si>
  <si>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</si>
  <si>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</si>
  <si>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</si>
  <si>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</si>
  <si>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</si>
  <si>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TGS (If Required)</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</si>
  <si>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</si>
  <si>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</si>
  <si>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</si>
  <si>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</si>
  <si>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</si>
  <si>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</si>
  <si>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</si>
  <si>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</si>
  <si>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</si>
  <si>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</si>
  <si>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</si>
  <si>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</si>
  <si>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</si>
  <si>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</si>
  <si>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</si>
  <si>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</si>
  <si>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</si>
  <si>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</si>
  <si>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</si>
  <si>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</si>
  <si>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</si>
  <si>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</si>
  <si>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</si>
  <si>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</si>
  <si>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</si>
  <si>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</si>
  <si>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</si>
  <si>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</si>
  <si>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</si>
  <si>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</si>
  <si>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</si>
  <si>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</si>
  <si>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</si>
  <si>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</si>
  <si>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</si>
  <si>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</si>
  <si>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</si>
  <si>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</si>
  <si>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</si>
  <si>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</si>
  <si>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</si>
  <si>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</si>
  <si>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</si>
  <si>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</si>
  <si>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</si>
  <si>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</si>
  <si>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TGS - ESS MESH NETWORKING</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</si>
  <si>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</si>
  <si>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</si>
  <si>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</si>
  <si>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</si>
  <si>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</si>
  <si>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</si>
  <si>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</si>
  <si>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</si>
  <si>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</si>
  <si>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</si>
  <si>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</si>
  <si>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</si>
  <si>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</si>
  <si>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</si>
  <si>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</si>
  <si>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</si>
  <si>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</si>
  <si>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</si>
  <si>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</si>
  <si>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</si>
  <si>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</si>
  <si>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</si>
  <si>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</si>
  <si>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</si>
  <si>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</si>
  <si>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</si>
  <si>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</si>
  <si>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</si>
  <si>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</si>
  <si>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</si>
  <si>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</si>
  <si>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</si>
  <si>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</si>
  <si>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</si>
  <si>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</si>
  <si>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</si>
  <si>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</si>
  <si>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</si>
  <si>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</si>
  <si>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</si>
  <si>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</si>
  <si>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</si>
  <si>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</si>
  <si>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</si>
  <si>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</si>
  <si>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</si>
  <si>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</si>
  <si>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</si>
  <si>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</si>
  <si>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</si>
  <si>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</si>
  <si>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</si>
  <si>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</si>
  <si>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</si>
  <si>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</si>
  <si>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</si>
  <si>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</si>
  <si>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</si>
  <si>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</si>
  <si>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</si>
  <si>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</si>
  <si>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</si>
  <si>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</si>
  <si>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</si>
  <si>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</si>
  <si>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</si>
  <si>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</si>
  <si>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</si>
  <si>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</si>
  <si>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</si>
  <si>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</si>
  <si>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</si>
  <si>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</si>
  <si>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</si>
  <si>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</si>
  <si>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</si>
  <si>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</si>
  <si>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</si>
  <si>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</si>
  <si>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</si>
  <si>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</si>
  <si>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</si>
  <si>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</si>
  <si>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</si>
  <si>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</si>
  <si>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</si>
  <si>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</si>
  <si>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</si>
  <si>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Process any new interpretation requests</t>
  </si>
  <si>
    <t>Review and process work items for maintenance/revision of the Standard</t>
  </si>
  <si>
    <t>Review Timeline, Amendment schedule and Plan of Record</t>
  </si>
  <si>
    <t>ME</t>
  </si>
  <si>
    <t>Review Plan of Record and Amendment Timelines</t>
  </si>
  <si>
    <t xml:space="preserve">Presentations </t>
  </si>
  <si>
    <t xml:space="preserve">Review Plan of Record and Amendment Timelines </t>
  </si>
  <si>
    <t xml:space="preserve">New Business </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</si>
  <si>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</si>
  <si>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</si>
  <si>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</si>
  <si>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</si>
  <si>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</si>
  <si>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</si>
  <si>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</si>
  <si>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</si>
  <si>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</si>
  <si>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Recess until Thursday</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</si>
  <si>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</si>
  <si>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</si>
  <si>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</si>
  <si>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</si>
  <si>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</si>
  <si>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</si>
  <si>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</si>
  <si>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</si>
  <si>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</si>
  <si>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</si>
  <si>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</si>
  <si>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</si>
  <si>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</si>
  <si>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</si>
  <si>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</si>
  <si>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</si>
  <si>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</si>
  <si>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</si>
  <si>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</si>
  <si>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</si>
  <si>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</si>
  <si>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</si>
  <si>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</si>
  <si>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</si>
  <si>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</si>
  <si>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</si>
  <si>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</si>
  <si>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</si>
  <si>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</si>
  <si>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</si>
  <si>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</si>
  <si>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</si>
  <si>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</si>
  <si>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</si>
  <si>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</si>
  <si>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</si>
  <si>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</si>
  <si>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</si>
  <si>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</si>
  <si>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</si>
  <si>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</si>
  <si>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</si>
  <si>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</si>
  <si>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</si>
  <si>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</si>
  <si>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</si>
  <si>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</si>
  <si>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</si>
  <si>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</si>
  <si>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</si>
  <si>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</si>
  <si>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</si>
  <si>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</si>
  <si>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</si>
  <si>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</si>
  <si>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</si>
  <si>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</si>
  <si>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</si>
  <si>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</si>
  <si>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</si>
  <si>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</si>
  <si>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</si>
  <si>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</si>
  <si>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</si>
  <si>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</si>
  <si>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</si>
  <si>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</si>
  <si>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</si>
  <si>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</si>
  <si>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</si>
  <si>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</si>
  <si>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</si>
  <si>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</si>
  <si>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</si>
  <si>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</si>
  <si>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</si>
  <si>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SEP 2011</t>
  </si>
  <si>
    <t>November 2011 Tutorials</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</si>
  <si>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</si>
  <si>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</si>
  <si>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</si>
  <si>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</si>
  <si>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</si>
  <si>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</si>
  <si>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</si>
  <si>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</si>
  <si>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 xml:space="preserve">Review comment spreadsheet, next ballot </t>
  </si>
  <si>
    <t>Review comments from first sponsor ballot</t>
  </si>
  <si>
    <t>TG Meeting Call to Order</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</si>
  <si>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</si>
  <si>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</si>
  <si>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</si>
  <si>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</si>
  <si>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</si>
  <si>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</si>
  <si>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</si>
  <si>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</si>
  <si>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Review from July 2011</t>
  </si>
  <si>
    <t>Modify and/or Approve July Minutes</t>
  </si>
  <si>
    <t>Planning through Nov 2011</t>
  </si>
  <si>
    <t xml:space="preserve">Complete Sponsor Ballot comment resolution </t>
  </si>
  <si>
    <t>Approve a Sponsor Ballot Recirculation</t>
  </si>
  <si>
    <t>Complete Comment Resolution</t>
  </si>
  <si>
    <t>Approve Sponsor Ballot Recirculation</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</si>
  <si>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</si>
  <si>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</si>
  <si>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</si>
  <si>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</si>
  <si>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</si>
  <si>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</si>
  <si>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</si>
  <si>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</si>
  <si>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Tuesday at 16:00</t>
  </si>
  <si>
    <t>Recess until Thursday at 16:00</t>
  </si>
  <si>
    <t>WG22 Agenda plans</t>
  </si>
  <si>
    <t>Next Meeting reminder</t>
  </si>
  <si>
    <t>HAMILTON</t>
  </si>
  <si>
    <t>November EC Workshop topics</t>
  </si>
  <si>
    <t>SHERLOCK</t>
  </si>
  <si>
    <t>SIEP</t>
  </si>
  <si>
    <t xml:space="preserve">Tutorial Ideas for Plenary in November 2011  </t>
  </si>
  <si>
    <t>Future Venues</t>
  </si>
  <si>
    <t>myBallot change</t>
  </si>
  <si>
    <t>doc.: IEEE 802.11-11/1355</t>
  </si>
  <si>
    <t>Tentative Agenda November 2011</t>
  </si>
  <si>
    <t>130th IEEE 802.11 WIRELESS LOCAL AREA NETWORKS SESSION</t>
  </si>
  <si>
    <t>Atlanta, Georgia, US</t>
  </si>
  <si>
    <t>November 6-11, 2011</t>
  </si>
  <si>
    <t xml:space="preserve"> November 6-11  2011</t>
  </si>
  <si>
    <t>Missing Chairs and Replacements (11-11-1356)</t>
  </si>
  <si>
    <t>Other special events  (11-11-1357)</t>
  </si>
  <si>
    <t>Report on EXCOM  or Standards Board activities since July 2011   (11-11-1357)</t>
  </si>
  <si>
    <t>LOAs received    (11-11-1357)</t>
  </si>
  <si>
    <t>Drafts for Sale in IEEE shop     (11-11-1357)</t>
  </si>
  <si>
    <t>Drafts to liaise with ISO/JTC1/SC6     (11-11-1357)</t>
  </si>
  <si>
    <t>IEEE 802.11 WG OPENING PLENARY AGENDA - Monday,  November 7th, 2011 - 11:30-12:30</t>
  </si>
  <si>
    <t>LMSC
EC</t>
  </si>
  <si>
    <t>New 
comer</t>
  </si>
  <si>
    <t>PAR</t>
  </si>
  <si>
    <t xml:space="preserve">802.11  Open Plenary
11:30 - 12:30 </t>
  </si>
  <si>
    <t>Tutorial #1</t>
  </si>
  <si>
    <t>6 - 7:30 pm</t>
  </si>
  <si>
    <t>Tutorial #2</t>
  </si>
  <si>
    <t>7:30 - 9:00 pm</t>
  </si>
  <si>
    <t>9 - 10:30 pm</t>
  </si>
  <si>
    <t>SUNDAY (6th)</t>
  </si>
  <si>
    <t>MONDAY (7th)</t>
  </si>
  <si>
    <t>TUESDAY (8th)</t>
  </si>
  <si>
    <t>WEDNESDAY (9th)</t>
  </si>
  <si>
    <t>THURSDAY (10th)</t>
  </si>
  <si>
    <t>FRIDAY (11th)</t>
  </si>
  <si>
    <t>IEEE 802.11 WG MID-SESSION PLENARY AGENDA - Wednesday, November 09, 2011 - 10:30-12:30</t>
  </si>
  <si>
    <t>IEEE 802.11 WG CLOSING PLENARY AGENDA - Friday, November 11, 2011 - 08:00-12:00</t>
  </si>
  <si>
    <t>ARC SC Agenda -  Wednesday November 09 2011 - 08:00 - 10:00</t>
  </si>
  <si>
    <t>Review of major decisions from Okinawa</t>
  </si>
  <si>
    <t>REVIEW AND APPROVE MINUTES of Okinawa</t>
  </si>
  <si>
    <t>WNG STANDING COMMITTEE AGENDA - Tuesday, November 08th,  2011 - 08:00-10:00</t>
  </si>
  <si>
    <t>Prepare for IEEE January Interim 2011</t>
  </si>
  <si>
    <t>Number of sessions: 3</t>
  </si>
  <si>
    <t>Planning for November 2011 - January 2012</t>
  </si>
  <si>
    <t>TASK GROUP MB AGENDA - Tuesday November 8, 2011 - 13:30 - 15:30</t>
  </si>
  <si>
    <t>TASK GROUP MB AGENDA - Wednesday November 9, 2011 - 16:00 - 18:00</t>
  </si>
  <si>
    <t>Presentations , EC Request to Revcom</t>
  </si>
  <si>
    <t>TASK GROUP MB AGENDA - Thursday November 10, 2011 - 13:30 - 15:30</t>
  </si>
  <si>
    <t>Plan for January 2012 session</t>
  </si>
  <si>
    <t>Joint meeting with 802.1AVB</t>
  </si>
  <si>
    <t>TASK GROUP AA AGENDA - Monday November 7 - 08:00-10:00</t>
  </si>
  <si>
    <t>Review IEEE Patent Policy and call for Essential Patents</t>
  </si>
  <si>
    <t>TASK GROUP AA AGENDA - Monday November 7 - 13:30-15:30</t>
  </si>
  <si>
    <t>TASK GROUP AA AGENDA - Tuesday November 8 - 16:00-18:00</t>
  </si>
  <si>
    <t>TASK GROUP AA AGENDA - Wednesday November 9 - 13:30-15:30</t>
  </si>
  <si>
    <t>JOINT MEETING TGaa  + 802.1AVB - Thursday November 10 - 08:00-10:00</t>
  </si>
  <si>
    <t>Status of P802.11aa</t>
  </si>
  <si>
    <t>Update on 802.1AVB</t>
  </si>
  <si>
    <t>TASK GROUP AA AGENDA - Thursday November 10 - 16:00-18:00</t>
  </si>
  <si>
    <t>Discuss Preparation for January 2012 meeting</t>
  </si>
  <si>
    <t>Complete LB 178 Comment Resolution</t>
  </si>
  <si>
    <t>Prepare draft D2.0</t>
  </si>
  <si>
    <t>Ask WG to start Letter Ballot</t>
  </si>
  <si>
    <t>TASK GROUP AC AGENDA -  Monday November 7th 2011 - 01:30pm-03:30pm</t>
  </si>
  <si>
    <t>Summary from San Jose  Ad Hoc Meeting</t>
  </si>
  <si>
    <t xml:space="preserve"> TASK GROUP AC AGENDA -  Tuesday November 8th, 2011 04:00pm-06:00pm</t>
  </si>
  <si>
    <t xml:space="preserve"> TASK GROUP AC AGENDA -  Wednesday November 9th, 2011 01:30pm-03:30pm</t>
  </si>
  <si>
    <t xml:space="preserve"> TASK GROUP AC AGENDA -  Thursday November 10th, 2011 10:30am--12:30am</t>
  </si>
  <si>
    <t xml:space="preserve"> TGac Ad Hoc Group Meetings</t>
  </si>
  <si>
    <t xml:space="preserve"> TASK GROUP AC AGENDA -  Thursday November 10th, 2011 01:30pm-03:30pm</t>
  </si>
  <si>
    <t xml:space="preserve"> TASK GROUP AC AGENDA -  Thursday November 10th, 2011 04:00pm-06:00pm</t>
  </si>
  <si>
    <t>D5.0 comment resolution, and conditional approval for sponsor ballot</t>
  </si>
  <si>
    <t>Plan for Jan 2012</t>
  </si>
  <si>
    <t>TGad AGENDA - Monday November 7, 2011 - 16:00 -18:00</t>
  </si>
  <si>
    <t>TGad AGENDA - Tuesday November 8, 2011 - 8:00 -10:00</t>
  </si>
  <si>
    <t>TGad AGENDA - Wednesday November 9, 2011 - 16:00 -18:00</t>
  </si>
  <si>
    <t>TGad AGENDA - Thursday November 10, 2011 - 8:00 -10:00</t>
  </si>
  <si>
    <t>TASK GROUP AE AGENDA - Monday November 7 - 16:00-18:00</t>
  </si>
  <si>
    <t>TASK GROUP AE AGENDA - Tuesday November 8 - 08:00-10:00</t>
  </si>
  <si>
    <t>TASK GROUP AE AGENDA - Wednesday November 9 - 08:00-10:00</t>
  </si>
  <si>
    <t>TASK GROUP AE AGENDA - Thursday November 10 - 08:00-10:00</t>
  </si>
  <si>
    <t>Continue to completion LB171 resolutions</t>
  </si>
  <si>
    <t>TGaf AGENDA - Monday November 7, 2011 - 13:30 -15:30</t>
  </si>
  <si>
    <t>Review and approve speculative draft D1.04</t>
  </si>
  <si>
    <t>Begin discussion of how to incorporate the TGac PHY into TGAF PHY clause</t>
  </si>
  <si>
    <t>TGaf AGENDA - Tuesday November 8, 2011 - 08:00-10:00</t>
  </si>
  <si>
    <t>TGaf AGENDA - Tuesday November 8, 2011 - 16:00-18:00</t>
  </si>
  <si>
    <t>TGaf AGENDA - Wednesday November 9, 2011 - 08:00 -10:00</t>
  </si>
  <si>
    <t>TGaf AGENDA - Wednesday November 9, 2011 - 13:30 -15:30</t>
  </si>
  <si>
    <t>TGaf AGENDA - Thursday November 10, 2011 - 8:00 -12:30</t>
  </si>
  <si>
    <t>TGaf AGENDA - Thursday November 10, 2011 -16:00 -18:00</t>
  </si>
  <si>
    <t>Plan for January and teleconferences</t>
  </si>
  <si>
    <t>TASK GROUP AH AGENDA - Monday, November 7th,  2011 - 9:00-11:00</t>
  </si>
  <si>
    <t>Recess until Monday at 16:00</t>
  </si>
  <si>
    <t>TASK GROUP AH AGENDA - Monday, November 7th,  2011 - 16:00-18:00</t>
  </si>
  <si>
    <t>Approval of minutes</t>
  </si>
  <si>
    <t>Recess until Tuesday at 10:30</t>
  </si>
  <si>
    <t>TASK GROUP AH AGENDA - Tuesday, November 8th,  2011 - 10:30-12:30</t>
  </si>
  <si>
    <t>Recess until Wednesday at 8:00</t>
  </si>
  <si>
    <t>TASK GROUP AH AGENDA - Wednesday, November 9th,  2011 - 8:00-10:00</t>
  </si>
  <si>
    <t>Recess until Wednesday at 16:00</t>
  </si>
  <si>
    <t>TASK GROUP AH AGENDA - Wednesday, November 9th,  2011 - 16:00-18:00</t>
  </si>
  <si>
    <t>Recess until Thursday at 10:30</t>
  </si>
  <si>
    <t>TASK GROUP AH AGENDA - Thursday, November 10th,  2011 - 10:30-12:30</t>
  </si>
  <si>
    <t>TASK GROUP AH AGENDA - Thursday, November 10th,  2011 - 16:00-18:00</t>
  </si>
  <si>
    <t>Discuss goals for January 2012</t>
  </si>
  <si>
    <t>Review results of SC6 meeting in San Diego</t>
  </si>
  <si>
    <t>Recess until Wednesday</t>
  </si>
  <si>
    <t>Discuss replacement of 8802 standards in SC6</t>
  </si>
  <si>
    <t>JTC1 Ad Hoc AGENDA - Tuesday, 08 November  2011 - PM1</t>
  </si>
  <si>
    <t>JTC1 Ad Hoc AGENDA - Wed 09 November 2011 - PM1</t>
  </si>
  <si>
    <t>JTC1 Ad Hoc AGENDA - Thu 10 November2011 - PM1</t>
  </si>
  <si>
    <t>- Joint session with TGai</t>
  </si>
  <si>
    <t>Regulatory SC AGENDA -Monday, November 7,  2011 - 09:00-11:00</t>
  </si>
  <si>
    <t>Chairs</t>
  </si>
  <si>
    <t>DISCUSS P802.11ai REGULATORY CONCERNS</t>
  </si>
  <si>
    <t>TGai Chair</t>
  </si>
  <si>
    <t>REGULATORY PRIMER - 2.4 and 5 GHz bands</t>
  </si>
  <si>
    <t>GROUP DISCUSSION ON HOW TO PROCEED</t>
  </si>
  <si>
    <t>Regulatory SC AGENDA - Tuesday,November 8,  2011 -10:30-12:30</t>
  </si>
  <si>
    <t>Smart Grid  Ad Hoc AGENDA - Thursday - November 10 - AM1</t>
  </si>
  <si>
    <t>Review action items from Tuesday</t>
  </si>
  <si>
    <t>CAC AGENDA -  Sunday November 06, 2010 - 18:30 - 20:30</t>
  </si>
  <si>
    <t>CAC AGENDA -  Thursday November 10, 2010 - 19:30 - 21:00</t>
  </si>
  <si>
    <t>Smart Grid  Ad Hoc AGENDA - Tuesday - November 08 - PM2</t>
  </si>
  <si>
    <t>NOV 2011</t>
  </si>
  <si>
    <t>FILS TASK GROUP AGENDA &amp; OBJECTIVES FOR THIS SESSION</t>
  </si>
  <si>
    <t>Smart Grid SC AGENDA &amp; OBJECTIVES FOR THIS SESSION</t>
  </si>
  <si>
    <t>JTC1 SC AGENDA &amp; OBJECTIVES FOR THIS SESSION</t>
  </si>
  <si>
    <t>Regulatory SC  AGENDA &amp; OBJECTIVES FOR THIS SESSION</t>
  </si>
  <si>
    <t>Other WG meetings plan for the week  [18, 19, 20, 21, 22] (11-11-1357)</t>
  </si>
  <si>
    <t>TGad motion for WG letter ballot</t>
  </si>
  <si>
    <t xml:space="preserve">NEXT MTG: # 131: Hyatt Regency, Jacksonville,  FL, USA - January 15-20,  2011   Interim </t>
  </si>
  <si>
    <t>Joint session with REG-sc</t>
    <phoneticPr fontId="21" type="noConversion"/>
  </si>
  <si>
    <t>Submission of Initial  technical contribution</t>
    <phoneticPr fontId="21" type="noConversion"/>
  </si>
  <si>
    <t>TASK  GROUP AI AGENDA - Monday,  November 7th,  2011 - 08:00-10:00  Joint Adhoc session with REG-SC</t>
    <phoneticPr fontId="21" type="noConversion"/>
  </si>
  <si>
    <t>MEETING CALLED TO ORDER</t>
    <phoneticPr fontId="21" type="noConversion"/>
  </si>
  <si>
    <t>Chairs</t>
    <phoneticPr fontId="21" type="noConversion"/>
  </si>
  <si>
    <t>DT</t>
    <phoneticPr fontId="21" type="noConversion"/>
  </si>
  <si>
    <t>DISCUSS P802.11ai Regulatory concerns</t>
    <phoneticPr fontId="21" type="noConversion"/>
  </si>
  <si>
    <t>TGai Chair</t>
    <phoneticPr fontId="21" type="noConversion"/>
  </si>
  <si>
    <t>II</t>
    <phoneticPr fontId="21" type="noConversion"/>
  </si>
  <si>
    <t>Regulatory Primer - 2.4 and 5 GHz bnads</t>
    <phoneticPr fontId="21" type="noConversion"/>
  </si>
  <si>
    <t>All</t>
    <phoneticPr fontId="21" type="noConversion"/>
  </si>
  <si>
    <t xml:space="preserve">Group Discussion on how to proceed </t>
    <phoneticPr fontId="21" type="noConversion"/>
  </si>
  <si>
    <t>*</t>
    <phoneticPr fontId="21" type="noConversion"/>
  </si>
  <si>
    <t>Adjourn</t>
    <phoneticPr fontId="21" type="noConversion"/>
  </si>
  <si>
    <t xml:space="preserve"> </t>
    <phoneticPr fontId="21" type="noConversion"/>
  </si>
  <si>
    <t>TASK  GROUP AI AGENDA - Monday,  November 7th,  2011 - 13:30-15:30</t>
    <phoneticPr fontId="21" type="noConversion"/>
  </si>
  <si>
    <t>-</t>
    <phoneticPr fontId="21" type="noConversion"/>
  </si>
  <si>
    <t>IEEE802.11ai  MEETING CALLED TO ORDER</t>
    <phoneticPr fontId="21" type="noConversion"/>
  </si>
  <si>
    <t>Chair</t>
    <phoneticPr fontId="21" type="noConversion"/>
  </si>
  <si>
    <t>MI</t>
    <phoneticPr fontId="21" type="noConversion"/>
  </si>
  <si>
    <t>Modify and/or Approve Agenda</t>
    <phoneticPr fontId="21" type="noConversion"/>
  </si>
  <si>
    <t>Review and Approve the  Okinawa  and Teleconference  meeting minutes</t>
    <phoneticPr fontId="21" type="noConversion"/>
  </si>
  <si>
    <t>DT/MI</t>
    <phoneticPr fontId="21" type="noConversion"/>
  </si>
  <si>
    <t>Plan for the Week</t>
    <phoneticPr fontId="21" type="noConversion"/>
  </si>
  <si>
    <t>Recess until Tuesday PM1</t>
    <phoneticPr fontId="21" type="noConversion"/>
  </si>
  <si>
    <t>TASK  GROUP AI AGENDA - Tuesday,  November 8th,  2011 - 13:30-15:30</t>
    <phoneticPr fontId="21" type="noConversion"/>
  </si>
  <si>
    <t>IEE802.11ai MEETING CALLED TO ORDER</t>
    <phoneticPr fontId="21" type="noConversion"/>
  </si>
  <si>
    <t>Recess until  Wednesday PM1</t>
    <phoneticPr fontId="21" type="noConversion"/>
  </si>
  <si>
    <t>TASK  GROUP AI AGENDA - Wednesday,  November 9th ,  2011 - 13:30-15:30</t>
    <phoneticPr fontId="21" type="noConversion"/>
  </si>
  <si>
    <t>Recess until PM2</t>
    <phoneticPr fontId="21" type="noConversion"/>
  </si>
  <si>
    <t>TASK  GROUP AI AGENDA -Wednesday,  November 9th,  2011 - 16:00-18:00</t>
    <phoneticPr fontId="21" type="noConversion"/>
  </si>
  <si>
    <t>IEEE802.11ai MEETING CALLED TO ORDER</t>
    <phoneticPr fontId="21" type="noConversion"/>
  </si>
  <si>
    <t>Recess until Thursday AM2</t>
    <phoneticPr fontId="21" type="noConversion"/>
  </si>
  <si>
    <t>TASK  GROUP AI AGENDA -Thursday,  November 10th,  2011 - 10:30-12:30</t>
    <phoneticPr fontId="21" type="noConversion"/>
  </si>
  <si>
    <t>Recess until  PM1</t>
    <phoneticPr fontId="21" type="noConversion"/>
  </si>
  <si>
    <t>TASK  GROUP AI AGENDA - Thursday,  November  10th,  2011 - 13:30-15:30</t>
    <phoneticPr fontId="21" type="noConversion"/>
  </si>
  <si>
    <t>TIME line of task group</t>
    <phoneticPr fontId="21" type="noConversion"/>
  </si>
  <si>
    <t xml:space="preserve">Plan for Jan &amp; Teleconference </t>
    <phoneticPr fontId="21" type="noConversion"/>
  </si>
  <si>
    <t>2011-November -06</t>
  </si>
  <si>
    <t>REVIEW &amp; APPROVE WG MINUTES (DOC: 11-11-1246r1)  Okinawa,  (September  2011)</t>
  </si>
  <si>
    <t>WG21 Agenda plans</t>
  </si>
  <si>
    <t>TGs Awards and Photographs</t>
  </si>
  <si>
    <t>WG21 Liaison Report</t>
  </si>
  <si>
    <t>R2</t>
  </si>
  <si>
    <t>P1900.7 Status report</t>
  </si>
  <si>
    <t>P1905.1 Status report</t>
  </si>
  <si>
    <t>WG VOTER MEMBERSHIP SUMMARY    (11-11-0051)</t>
  </si>
  <si>
    <t>VOTER STATUS REQUESTS FOR WG VOTING MEMBERSHIP      (11-11-0051)</t>
  </si>
  <si>
    <t>WG ATTENDANCE PROCEDURES AND UPDATE       (11-11-0051)</t>
  </si>
  <si>
    <t>WG DOCUMENTATION SERVER AND UPDATE       (11-11-0051)</t>
  </si>
  <si>
    <t>AC
MAC</t>
  </si>
  <si>
    <t>WNG SC +</t>
  </si>
  <si>
    <t>No Tutorial #3</t>
  </si>
  <si>
    <t>TASK GROUP AC AGENDA -  Tuesday November 8th, 2011 - 08:00pm-10:00pm</t>
  </si>
  <si>
    <t>MAC Ad Hoc</t>
  </si>
  <si>
    <t>TASK GROUP AC AGENDA -  Tuesday November 8th, 2011 - 10:30am-12:30pm</t>
  </si>
  <si>
    <t xml:space="preserve"> TASK GROUP AC AGENDA -  Tuesday November 8th, 2011 01:30pm-03:30pm</t>
  </si>
  <si>
    <t>Ad Hoc group Chair</t>
  </si>
  <si>
    <t xml:space="preserve"> TGac ad hoc Meeting</t>
  </si>
  <si>
    <t xml:space="preserve"> TASK GROUP AC AGENDA -  Tuesday November 8th, 2011 07:30pm--09:30pm</t>
  </si>
  <si>
    <t>MAC AD Hoc</t>
  </si>
  <si>
    <t xml:space="preserve"> TASK GROUP AC AGENDA -  Wednesday November 9th, 2011 08:00am-10:00am</t>
  </si>
  <si>
    <t xml:space="preserve"> TASK GROUP AC AGENDA -  Wednesday November 9th, 2011 04:00pm-06:00pm</t>
  </si>
  <si>
    <t>TASK GROUP AH AGENDA - Tuesday, November 8th,  2011 - 13:30-15:30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</si>
</sst>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45" x14ac:knownFonts="1">
    <font>
      <sz val="10"/>
      <name val="Arial"/>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1"/>
      <color theme="1"/>
      <name val="Calibri"/>
      <family val="2"/>
      <scheme val="minor"/>
    </font>
    <font>
      <sz val="11"/>
      <color indexed="20"/>
      <name val="Calibri"/>
      <family val="2"/>
      <scheme val="minor"/>
    </font>
    <font>
      <b/>
      <i/>
      <sz val="28"/>
      <color indexed="8"/>
      <name val="Rockwell"/>
      <family val="1"/>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6"/>
      <color theme="0" tint="-0.34998626667073579"/>
      <name val="Arial"/>
      <family val="2"/>
    </font>
    <font>
      <b/>
      <sz val="14"/>
      <color theme="0" tint="-0.34998626667073579"/>
      <name val="Arial"/>
      <family val="2"/>
    </font>
    <font>
      <b/>
      <sz val="10"/>
      <color theme="1"/>
      <name val="Arial"/>
      <family val="2"/>
    </font>
    <font>
      <b/>
      <sz val="14"/>
      <color theme="0"/>
      <name val="Arial"/>
      <family val="2"/>
    </font>
    <font>
      <b/>
      <sz val="11"/>
      <name val="Calibri"/>
      <family val="2"/>
      <scheme val="minor"/>
    </font>
    <font>
      <sz val="10"/>
      <color theme="1"/>
      <name val="Arial"/>
      <family val="2"/>
    </font>
    <font>
      <b/>
      <sz val="12"/>
      <color theme="1"/>
      <name val="Arial"/>
      <family val="2"/>
    </font>
    <font>
      <b/>
      <sz val="12"/>
      <color theme="2" tint="-0.249977111117893"/>
      <name val="Arial"/>
      <family val="2"/>
    </font>
    <font>
      <b/>
      <sz val="11"/>
      <color theme="2" tint="-0.249977111117893"/>
      <name val="Arial"/>
      <family val="2"/>
    </font>
    <font>
      <b/>
      <sz val="10"/>
      <name val="Arial"/>
    </font>
  </fonts>
  <fills count="78">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indexed="57"/>
        <bgColor indexed="64"/>
      </patternFill>
    </fill>
    <fill>
      <patternFill patternType="solid">
        <fgColor rgb="FFFFFFCC"/>
        <bgColor indexed="64"/>
      </patternFill>
    </fill>
    <fill>
      <patternFill patternType="solid">
        <fgColor indexed="22"/>
      </patternFill>
    </fill>
    <fill>
      <patternFill patternType="solid">
        <fgColor indexed="4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0C0C0"/>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6">
    <xf numFmtId="0" fontId="0"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24" fillId="62" borderId="0" applyNumberFormat="0" applyBorder="0" applyAlignment="0" applyProtection="0"/>
    <xf numFmtId="44" fontId="2" fillId="0" borderId="0" applyFont="0" applyFill="0" applyBorder="0" applyAlignment="0" applyProtection="0"/>
    <xf numFmtId="169" fontId="2" fillId="0" borderId="0" applyFont="0" applyFill="0" applyBorder="0" applyAlignment="0" applyProtection="0"/>
    <xf numFmtId="0" fontId="109" fillId="7" borderId="0" applyNumberFormat="0" applyBorder="0" applyAlignment="0" applyProtection="0"/>
    <xf numFmtId="0" fontId="5"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xf numFmtId="0" fontId="2" fillId="0" borderId="0"/>
    <xf numFmtId="0" fontId="2" fillId="0" borderId="0"/>
    <xf numFmtId="0" fontId="123" fillId="0" borderId="0"/>
    <xf numFmtId="164" fontId="6" fillId="0" borderId="0"/>
    <xf numFmtId="164" fontId="6" fillId="0" borderId="0"/>
    <xf numFmtId="164" fontId="6" fillId="0" borderId="0"/>
    <xf numFmtId="164" fontId="6" fillId="0" borderId="0"/>
    <xf numFmtId="164" fontId="6" fillId="0" borderId="0"/>
    <xf numFmtId="164" fontId="6" fillId="0" borderId="0"/>
    <xf numFmtId="0" fontId="77" fillId="22" borderId="0"/>
    <xf numFmtId="0" fontId="2" fillId="3" borderId="4" applyNumberFormat="0" applyFont="0" applyAlignment="0" applyProtection="0"/>
    <xf numFmtId="0" fontId="110" fillId="6" borderId="0" applyNumberFormat="0" applyBorder="0" applyAlignment="0" applyProtection="0"/>
    <xf numFmtId="0" fontId="105" fillId="0" borderId="0" applyNumberFormat="0" applyFill="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11" fillId="0" borderId="3" applyNumberFormat="0" applyFill="0" applyAlignment="0" applyProtection="0"/>
    <xf numFmtId="0" fontId="112" fillId="21" borderId="1" applyNumberFormat="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0" fillId="6" borderId="0" applyNumberFormat="0" applyBorder="0" applyAlignment="0" applyProtection="0"/>
    <xf numFmtId="0" fontId="127" fillId="65" borderId="79" applyNumberFormat="0" applyAlignment="0" applyProtection="0"/>
    <xf numFmtId="0" fontId="112" fillId="21" borderId="1" applyNumberFormat="0" applyAlignment="0" applyProtection="0"/>
    <xf numFmtId="0" fontId="128" fillId="0" borderId="0" applyNumberFormat="0" applyFill="0" applyBorder="0" applyAlignment="0" applyProtection="0"/>
    <xf numFmtId="0" fontId="109" fillId="7" borderId="0" applyNumberFormat="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29" fillId="2" borderId="79" applyNumberFormat="0" applyAlignment="0" applyProtection="0"/>
    <xf numFmtId="0" fontId="111" fillId="0" borderId="3" applyNumberFormat="0" applyFill="0" applyAlignment="0" applyProtection="0"/>
    <xf numFmtId="0" fontId="130" fillId="66" borderId="0" applyNumberFormat="0" applyBorder="0" applyAlignment="0" applyProtection="0"/>
    <xf numFmtId="0" fontId="1" fillId="0" borderId="0"/>
    <xf numFmtId="0" fontId="126" fillId="3" borderId="4" applyNumberFormat="0" applyFont="0" applyAlignment="0" applyProtection="0"/>
    <xf numFmtId="0" fontId="131" fillId="65" borderId="80" applyNumberFormat="0" applyAlignment="0" applyProtection="0"/>
    <xf numFmtId="0" fontId="105" fillId="0" borderId="0" applyNumberFormat="0" applyFill="0" applyBorder="0" applyAlignment="0" applyProtection="0"/>
    <xf numFmtId="0" fontId="132" fillId="0" borderId="81" applyNumberFormat="0" applyFill="0" applyAlignment="0" applyProtection="0"/>
    <xf numFmtId="0" fontId="133" fillId="0" borderId="0" applyNumberFormat="0" applyFill="0" applyBorder="0" applyAlignment="0" applyProtection="0"/>
    <xf numFmtId="0" fontId="2" fillId="22" borderId="0"/>
  </cellStyleXfs>
  <cellXfs count="1517">
    <xf numFmtId="0" fontId="0" fillId="0" borderId="0" xfId="0"/>
    <xf numFmtId="0" fontId="26" fillId="23" borderId="0" xfId="37" quotePrefix="1" applyNumberFormat="1" applyFont="1" applyFill="1" applyBorder="1" applyAlignment="1" applyProtection="1">
      <alignment horizontal="left" vertical="center"/>
    </xf>
    <xf numFmtId="164" fontId="26" fillId="23" borderId="0" xfId="37" applyNumberFormat="1" applyFont="1" applyFill="1" applyBorder="1" applyAlignment="1" applyProtection="1">
      <alignment horizontal="left" vertical="center"/>
    </xf>
    <xf numFmtId="164" fontId="22" fillId="23" borderId="0" xfId="37" applyFont="1" applyFill="1" applyBorder="1" applyAlignment="1">
      <alignment horizontal="left" vertical="center"/>
    </xf>
    <xf numFmtId="0" fontId="26" fillId="23" borderId="0" xfId="37" applyNumberFormat="1" applyFont="1" applyFill="1" applyBorder="1" applyAlignment="1" applyProtection="1">
      <alignment horizontal="left" vertical="center"/>
    </xf>
    <xf numFmtId="164" fontId="27" fillId="24" borderId="0" xfId="41" applyFont="1" applyFill="1" applyBorder="1" applyAlignment="1">
      <alignment horizontal="center" vertical="center"/>
    </xf>
    <xf numFmtId="0" fontId="3" fillId="0" borderId="0" xfId="0" applyFont="1" applyFill="1" applyBorder="1" applyAlignment="1">
      <alignment vertical="center"/>
    </xf>
    <xf numFmtId="164" fontId="26" fillId="23" borderId="0" xfId="37" applyNumberFormat="1" applyFont="1" applyFill="1" applyBorder="1" applyAlignment="1" applyProtection="1">
      <alignment horizontal="center" vertical="center"/>
    </xf>
    <xf numFmtId="164" fontId="27" fillId="24" borderId="7" xfId="41" applyFont="1" applyFill="1" applyBorder="1" applyAlignment="1">
      <alignment horizontal="center" vertical="center"/>
    </xf>
    <xf numFmtId="164" fontId="26" fillId="0" borderId="0" xfId="37" applyNumberFormat="1" applyFont="1" applyFill="1" applyBorder="1" applyAlignment="1" applyProtection="1">
      <alignment horizontal="lef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3" fillId="0" borderId="0" xfId="0" applyFont="1" applyFill="1" applyBorder="1" applyAlignment="1">
      <alignment horizontal="right" vertical="center"/>
    </xf>
    <xf numFmtId="0" fontId="30" fillId="0" borderId="0" xfId="0" applyFont="1" applyAlignment="1">
      <alignment horizontal="right" vertical="center"/>
    </xf>
    <xf numFmtId="0" fontId="4" fillId="0" borderId="0" xfId="0" applyFont="1" applyAlignment="1">
      <alignment horizontal="right" vertical="center"/>
    </xf>
    <xf numFmtId="168" fontId="10" fillId="0" borderId="0" xfId="0" applyNumberFormat="1" applyFont="1" applyAlignment="1">
      <alignment horizontal="center" vertical="center"/>
    </xf>
    <xf numFmtId="0"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xf>
    <xf numFmtId="164" fontId="22" fillId="25" borderId="0" xfId="37" applyFont="1" applyFill="1" applyBorder="1" applyAlignment="1">
      <alignment horizontal="left" vertical="center"/>
    </xf>
    <xf numFmtId="164" fontId="19" fillId="23" borderId="0" xfId="37" applyFont="1" applyFill="1" applyBorder="1" applyAlignment="1">
      <alignment horizontal="center" vertical="center"/>
    </xf>
    <xf numFmtId="164" fontId="37" fillId="24" borderId="0" xfId="37" applyFont="1" applyFill="1" applyBorder="1" applyAlignment="1">
      <alignment vertical="center"/>
    </xf>
    <xf numFmtId="164" fontId="20" fillId="24" borderId="0" xfId="37" applyFont="1" applyFill="1" applyBorder="1" applyAlignment="1">
      <alignment horizontal="center" vertical="center"/>
    </xf>
    <xf numFmtId="164" fontId="22" fillId="23" borderId="0" xfId="37" applyFont="1" applyFill="1" applyBorder="1" applyAlignment="1">
      <alignment vertical="center"/>
    </xf>
    <xf numFmtId="164" fontId="22" fillId="25" borderId="0" xfId="37" applyFont="1" applyFill="1" applyBorder="1" applyAlignment="1">
      <alignment vertical="center"/>
    </xf>
    <xf numFmtId="164" fontId="26" fillId="23" borderId="7" xfId="37" applyNumberFormat="1" applyFont="1" applyFill="1" applyBorder="1" applyAlignment="1" applyProtection="1">
      <alignment horizontal="left" vertical="center"/>
    </xf>
    <xf numFmtId="0" fontId="24" fillId="25" borderId="0" xfId="37" applyNumberFormat="1" applyFont="1" applyFill="1" applyBorder="1" applyAlignment="1">
      <alignment horizontal="left" vertical="center"/>
    </xf>
    <xf numFmtId="164" fontId="24" fillId="25" borderId="0" xfId="37" quotePrefix="1" applyFont="1" applyFill="1" applyBorder="1" applyAlignment="1">
      <alignment horizontal="left" vertical="center"/>
    </xf>
    <xf numFmtId="0" fontId="26" fillId="23" borderId="7" xfId="37" applyNumberFormat="1" applyFont="1" applyFill="1" applyBorder="1" applyAlignment="1" applyProtection="1">
      <alignment horizontal="left" vertical="center"/>
    </xf>
    <xf numFmtId="0" fontId="3" fillId="25" borderId="0" xfId="0" applyFont="1" applyFill="1" applyBorder="1" applyAlignment="1">
      <alignment vertical="center"/>
    </xf>
    <xf numFmtId="0" fontId="30" fillId="0" borderId="0" xfId="0" applyFont="1" applyAlignment="1">
      <alignment horizontal="center" vertical="center"/>
    </xf>
    <xf numFmtId="167" fontId="12" fillId="26" borderId="0" xfId="0" applyNumberFormat="1" applyFont="1" applyFill="1" applyBorder="1" applyAlignment="1">
      <alignment horizontal="center" vertical="center"/>
    </xf>
    <xf numFmtId="167" fontId="13" fillId="26" borderId="0" xfId="0" applyNumberFormat="1" applyFont="1" applyFill="1" applyBorder="1" applyAlignment="1">
      <alignment horizontal="center" vertical="center"/>
    </xf>
    <xf numFmtId="164" fontId="26" fillId="24" borderId="0" xfId="37" applyNumberFormat="1" applyFont="1" applyFill="1" applyBorder="1" applyAlignment="1" applyProtection="1">
      <alignment horizontal="left" vertical="center"/>
    </xf>
    <xf numFmtId="0" fontId="30" fillId="26" borderId="0" xfId="0" applyFont="1" applyFill="1" applyBorder="1" applyAlignment="1">
      <alignment vertical="center"/>
    </xf>
    <xf numFmtId="164" fontId="19" fillId="25" borderId="0" xfId="37" quotePrefix="1" applyFont="1" applyFill="1" applyBorder="1" applyAlignment="1">
      <alignment horizontal="center" vertical="center"/>
    </xf>
    <xf numFmtId="0" fontId="0" fillId="25" borderId="0" xfId="0" applyFill="1" applyAlignment="1">
      <alignment vertical="center"/>
    </xf>
    <xf numFmtId="164" fontId="20" fillId="24" borderId="8" xfId="37" applyFont="1" applyFill="1" applyBorder="1" applyAlignment="1">
      <alignment horizontal="center" vertical="center"/>
    </xf>
    <xf numFmtId="0" fontId="26" fillId="24" borderId="0" xfId="37" applyNumberFormat="1" applyFont="1" applyFill="1" applyBorder="1" applyAlignment="1" applyProtection="1">
      <alignment horizontal="left" vertical="center"/>
    </xf>
    <xf numFmtId="0" fontId="50" fillId="0" borderId="0" xfId="0" applyFont="1"/>
    <xf numFmtId="0" fontId="51" fillId="0" borderId="0" xfId="0" applyFont="1"/>
    <xf numFmtId="49" fontId="51" fillId="0" borderId="0" xfId="0" quotePrefix="1" applyNumberFormat="1" applyFont="1"/>
    <xf numFmtId="49" fontId="50" fillId="0" borderId="0" xfId="0" applyNumberFormat="1" applyFont="1"/>
    <xf numFmtId="0" fontId="50" fillId="0" borderId="9" xfId="0" applyFont="1" applyBorder="1"/>
    <xf numFmtId="0" fontId="50" fillId="0" borderId="0" xfId="0" applyFont="1" applyBorder="1"/>
    <xf numFmtId="49" fontId="51" fillId="0" borderId="0" xfId="0" applyNumberFormat="1" applyFont="1" applyBorder="1"/>
    <xf numFmtId="0" fontId="52" fillId="0" borderId="0" xfId="0" applyFont="1" applyBorder="1"/>
    <xf numFmtId="164" fontId="26" fillId="24" borderId="0" xfId="37" applyFont="1" applyFill="1" applyBorder="1" applyAlignment="1">
      <alignment horizontal="left" vertical="center"/>
    </xf>
    <xf numFmtId="0" fontId="32" fillId="25" borderId="0" xfId="29"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5" borderId="0" xfId="0" applyFill="1" applyBorder="1" applyAlignment="1">
      <alignment vertical="center"/>
    </xf>
    <xf numFmtId="0" fontId="50" fillId="25" borderId="0" xfId="0" applyFont="1" applyFill="1"/>
    <xf numFmtId="0" fontId="50" fillId="25" borderId="9" xfId="0" applyFont="1" applyFill="1" applyBorder="1"/>
    <xf numFmtId="0" fontId="50" fillId="25" borderId="0" xfId="0" applyFont="1" applyFill="1" applyBorder="1"/>
    <xf numFmtId="0" fontId="50" fillId="25" borderId="0" xfId="0" applyFont="1" applyFill="1" applyBorder="1" applyAlignment="1">
      <alignment vertical="top"/>
    </xf>
    <xf numFmtId="0" fontId="0" fillId="27" borderId="10" xfId="0" applyFill="1" applyBorder="1" applyAlignment="1">
      <alignment vertical="center"/>
    </xf>
    <xf numFmtId="0" fontId="0" fillId="27" borderId="11" xfId="0" applyFill="1" applyBorder="1" applyAlignment="1">
      <alignment vertical="center"/>
    </xf>
    <xf numFmtId="0" fontId="0" fillId="27" borderId="12" xfId="0" applyFill="1" applyBorder="1" applyAlignment="1">
      <alignment vertical="center"/>
    </xf>
    <xf numFmtId="0" fontId="0" fillId="27" borderId="0" xfId="0" applyFill="1" applyBorder="1" applyAlignment="1">
      <alignment vertical="center"/>
    </xf>
    <xf numFmtId="0" fontId="11" fillId="0" borderId="0" xfId="0" applyFont="1"/>
    <xf numFmtId="0" fontId="47" fillId="24" borderId="13" xfId="0" applyFont="1" applyFill="1" applyBorder="1" applyAlignment="1">
      <alignment horizontal="left" vertical="center" indent="13"/>
    </xf>
    <xf numFmtId="0" fontId="48" fillId="24" borderId="14" xfId="0" applyFont="1" applyFill="1" applyBorder="1" applyAlignment="1">
      <alignment horizontal="left"/>
    </xf>
    <xf numFmtId="0" fontId="0" fillId="25" borderId="15" xfId="0" applyFill="1" applyBorder="1" applyAlignment="1">
      <alignment vertical="center"/>
    </xf>
    <xf numFmtId="0" fontId="0" fillId="25" borderId="11" xfId="0" applyFill="1" applyBorder="1" applyAlignment="1">
      <alignment vertical="center"/>
    </xf>
    <xf numFmtId="0" fontId="8" fillId="25" borderId="11" xfId="0" applyFont="1" applyFill="1" applyBorder="1" applyAlignment="1">
      <alignment vertical="center"/>
    </xf>
    <xf numFmtId="0" fontId="15" fillId="25" borderId="0" xfId="0" applyFont="1" applyFill="1" applyAlignment="1">
      <alignment vertical="center"/>
    </xf>
    <xf numFmtId="0" fontId="15" fillId="25" borderId="0" xfId="0" applyFont="1" applyFill="1"/>
    <xf numFmtId="0" fontId="15" fillId="25" borderId="0" xfId="0" applyFont="1" applyFill="1" applyAlignment="1">
      <alignment wrapText="1"/>
    </xf>
    <xf numFmtId="0" fontId="3" fillId="0" borderId="0" xfId="0" applyFont="1" applyBorder="1" applyAlignment="1">
      <alignment horizontal="right" vertical="top" wrapText="1"/>
    </xf>
    <xf numFmtId="0" fontId="54" fillId="0" borderId="0" xfId="0" applyFont="1" applyBorder="1" applyAlignment="1">
      <alignment horizontal="right" wrapText="1"/>
    </xf>
    <xf numFmtId="0" fontId="20" fillId="25" borderId="0" xfId="0" applyFont="1" applyFill="1" applyBorder="1" applyAlignment="1">
      <alignment horizontal="center" vertical="center" wrapText="1"/>
    </xf>
    <xf numFmtId="170" fontId="27" fillId="24" borderId="16" xfId="41" applyNumberFormat="1" applyFont="1" applyFill="1" applyBorder="1" applyAlignment="1">
      <alignment horizontal="center" vertical="center"/>
    </xf>
    <xf numFmtId="170" fontId="27" fillId="24" borderId="17" xfId="41" applyNumberFormat="1" applyFont="1" applyFill="1" applyBorder="1" applyAlignment="1">
      <alignment horizontal="center" vertical="center"/>
    </xf>
    <xf numFmtId="0" fontId="30" fillId="26" borderId="11" xfId="0" applyFont="1" applyFill="1" applyBorder="1" applyAlignment="1">
      <alignment vertical="center"/>
    </xf>
    <xf numFmtId="0" fontId="0" fillId="25"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45" fillId="28" borderId="0" xfId="0" applyFont="1" applyFill="1" applyBorder="1"/>
    <xf numFmtId="0" fontId="63" fillId="0" borderId="0" xfId="29" applyFont="1" applyBorder="1" applyAlignment="1" applyProtection="1">
      <alignment horizontal="left" wrapText="1" indent="1"/>
    </xf>
    <xf numFmtId="0" fontId="7" fillId="25" borderId="0" xfId="0" applyFont="1" applyFill="1" applyBorder="1" applyAlignment="1">
      <alignment horizontal="justify" vertical="top" wrapText="1"/>
    </xf>
    <xf numFmtId="0" fontId="15" fillId="25" borderId="18" xfId="0" applyFont="1" applyFill="1" applyBorder="1" applyAlignment="1">
      <alignment vertical="top"/>
    </xf>
    <xf numFmtId="0" fontId="56" fillId="25" borderId="19" xfId="29" applyFont="1" applyFill="1" applyBorder="1" applyAlignment="1" applyProtection="1">
      <alignment horizontal="justify" vertical="center" wrapText="1"/>
    </xf>
    <xf numFmtId="0" fontId="65" fillId="0" borderId="0" xfId="0" applyFont="1"/>
    <xf numFmtId="0" fontId="48" fillId="24" borderId="20" xfId="0" applyFont="1" applyFill="1" applyBorder="1" applyAlignment="1">
      <alignment horizontal="left"/>
    </xf>
    <xf numFmtId="0" fontId="30" fillId="0" borderId="0" xfId="0" applyFont="1" applyBorder="1" applyAlignment="1">
      <alignment vertical="center"/>
    </xf>
    <xf numFmtId="1" fontId="66" fillId="0" borderId="0" xfId="37" applyNumberFormat="1" applyFont="1" applyBorder="1" applyAlignment="1">
      <alignment horizontal="center" vertical="center"/>
    </xf>
    <xf numFmtId="1" fontId="66" fillId="25" borderId="0" xfId="37" applyNumberFormat="1" applyFont="1" applyFill="1" applyBorder="1" applyAlignment="1">
      <alignment horizontal="center" vertical="center"/>
    </xf>
    <xf numFmtId="1" fontId="67" fillId="25" borderId="0" xfId="37" applyNumberFormat="1" applyFont="1" applyFill="1" applyBorder="1" applyAlignment="1">
      <alignment horizontal="center" vertical="center"/>
    </xf>
    <xf numFmtId="1" fontId="66" fillId="0" borderId="0" xfId="37" applyNumberFormat="1" applyFont="1" applyFill="1" applyBorder="1" applyAlignment="1">
      <alignment horizontal="center" vertical="center"/>
    </xf>
    <xf numFmtId="1" fontId="66" fillId="25" borderId="0" xfId="41" applyNumberFormat="1" applyFont="1" applyFill="1" applyBorder="1" applyAlignment="1">
      <alignment horizontal="center" vertical="center"/>
    </xf>
    <xf numFmtId="1" fontId="68" fillId="0" borderId="0" xfId="37" applyNumberFormat="1" applyFont="1" applyFill="1" applyBorder="1" applyAlignment="1">
      <alignment horizontal="center" vertical="center"/>
    </xf>
    <xf numFmtId="164" fontId="14" fillId="29" borderId="8" xfId="37" applyFont="1" applyFill="1" applyBorder="1" applyAlignment="1">
      <alignment horizontal="center" vertical="center"/>
    </xf>
    <xf numFmtId="0" fontId="26" fillId="24" borderId="8" xfId="37" applyNumberFormat="1" applyFont="1" applyFill="1" applyBorder="1" applyAlignment="1" applyProtection="1">
      <alignment horizontal="left" vertical="center"/>
    </xf>
    <xf numFmtId="164" fontId="26" fillId="24" borderId="8" xfId="37" applyNumberFormat="1" applyFont="1" applyFill="1" applyBorder="1" applyAlignment="1" applyProtection="1">
      <alignment horizontal="left" vertical="center"/>
    </xf>
    <xf numFmtId="164" fontId="26" fillId="24" borderId="8" xfId="37" applyFont="1" applyFill="1" applyBorder="1" applyAlignment="1">
      <alignment horizontal="left" vertical="center"/>
    </xf>
    <xf numFmtId="0" fontId="26" fillId="24" borderId="7" xfId="37" applyNumberFormat="1" applyFont="1" applyFill="1" applyBorder="1" applyAlignment="1" applyProtection="1">
      <alignment horizontal="left" vertical="center"/>
    </xf>
    <xf numFmtId="164" fontId="26" fillId="24" borderId="7" xfId="37" applyNumberFormat="1" applyFont="1" applyFill="1" applyBorder="1" applyAlignment="1" applyProtection="1">
      <alignment horizontal="left" vertical="center"/>
    </xf>
    <xf numFmtId="164" fontId="22" fillId="24" borderId="7" xfId="37" applyFont="1" applyFill="1" applyBorder="1" applyAlignment="1">
      <alignment horizontal="left" vertical="center"/>
    </xf>
    <xf numFmtId="172" fontId="50" fillId="0" borderId="0" xfId="0" quotePrefix="1" applyNumberFormat="1" applyFont="1"/>
    <xf numFmtId="1" fontId="70" fillId="25" borderId="0" xfId="37" applyNumberFormat="1" applyFont="1" applyFill="1" applyBorder="1" applyAlignment="1">
      <alignment horizontal="center" vertical="center"/>
    </xf>
    <xf numFmtId="0" fontId="34" fillId="25" borderId="21" xfId="0" applyFont="1" applyFill="1" applyBorder="1" applyAlignment="1">
      <alignment horizontal="center" vertical="center"/>
    </xf>
    <xf numFmtId="0" fontId="53" fillId="24" borderId="21" xfId="0" applyFont="1" applyFill="1" applyBorder="1" applyAlignment="1">
      <alignment vertical="center"/>
    </xf>
    <xf numFmtId="0" fontId="48" fillId="24" borderId="22" xfId="0" applyFont="1" applyFill="1" applyBorder="1" applyAlignment="1">
      <alignment horizontal="left"/>
    </xf>
    <xf numFmtId="0" fontId="23" fillId="25" borderId="18" xfId="0" applyFont="1" applyFill="1" applyBorder="1" applyAlignment="1">
      <alignment vertical="top"/>
    </xf>
    <xf numFmtId="168" fontId="10" fillId="0" borderId="0" xfId="0" applyNumberFormat="1" applyFont="1" applyBorder="1" applyAlignment="1">
      <alignment horizontal="center" vertical="center"/>
    </xf>
    <xf numFmtId="167" fontId="12" fillId="26" borderId="11" xfId="0" applyNumberFormat="1" applyFont="1" applyFill="1" applyBorder="1" applyAlignment="1">
      <alignment horizontal="center" vertical="center"/>
    </xf>
    <xf numFmtId="167" fontId="12" fillId="26" borderId="23" xfId="0" applyNumberFormat="1" applyFont="1" applyFill="1" applyBorder="1" applyAlignment="1">
      <alignment horizontal="center" vertical="center"/>
    </xf>
    <xf numFmtId="167" fontId="12" fillId="26" borderId="9" xfId="0" applyNumberFormat="1" applyFont="1" applyFill="1" applyBorder="1" applyAlignment="1">
      <alignment horizontal="center" vertical="center"/>
    </xf>
    <xf numFmtId="164" fontId="2" fillId="25" borderId="0" xfId="37" applyFont="1" applyFill="1" applyBorder="1" applyAlignment="1">
      <alignment horizontal="left" vertical="center"/>
    </xf>
    <xf numFmtId="164" fontId="2" fillId="23" borderId="0" xfId="37" applyFont="1" applyFill="1" applyBorder="1" applyAlignment="1">
      <alignment horizontal="left" vertical="center"/>
    </xf>
    <xf numFmtId="0" fontId="4" fillId="0" borderId="0" xfId="34" applyFont="1" applyFill="1" applyBorder="1" applyAlignment="1">
      <alignment vertical="center"/>
    </xf>
    <xf numFmtId="0" fontId="18" fillId="25" borderId="21" xfId="0" applyFont="1" applyFill="1" applyBorder="1" applyAlignment="1">
      <alignment horizontal="center" vertical="center"/>
    </xf>
    <xf numFmtId="167" fontId="13" fillId="26" borderId="11" xfId="0" applyNumberFormat="1" applyFont="1" applyFill="1" applyBorder="1" applyAlignment="1">
      <alignment horizontal="center" vertical="center"/>
    </xf>
    <xf numFmtId="0" fontId="30" fillId="26" borderId="12" xfId="0" applyFont="1" applyFill="1" applyBorder="1" applyAlignment="1">
      <alignment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0" fontId="30" fillId="26" borderId="23" xfId="0" applyFont="1" applyFill="1" applyBorder="1" applyAlignment="1">
      <alignment vertical="center"/>
    </xf>
    <xf numFmtId="0" fontId="30" fillId="26" borderId="9" xfId="0" applyFont="1" applyFill="1" applyBorder="1" applyAlignment="1">
      <alignment vertical="center"/>
    </xf>
    <xf numFmtId="0" fontId="30" fillId="26" borderId="24" xfId="0" applyFont="1" applyFill="1" applyBorder="1" applyAlignment="1">
      <alignment vertical="center"/>
    </xf>
    <xf numFmtId="0" fontId="31" fillId="28" borderId="15" xfId="0" applyFont="1" applyFill="1" applyBorder="1" applyAlignment="1">
      <alignment vertical="center" wrapText="1"/>
    </xf>
    <xf numFmtId="0" fontId="31" fillId="28" borderId="25" xfId="0" applyFont="1" applyFill="1" applyBorder="1" applyAlignment="1">
      <alignment vertical="center" wrapText="1"/>
    </xf>
    <xf numFmtId="0" fontId="31" fillId="28" borderId="10" xfId="0" applyFont="1" applyFill="1" applyBorder="1" applyAlignment="1">
      <alignment vertical="center" wrapText="1"/>
    </xf>
    <xf numFmtId="0" fontId="31" fillId="28" borderId="11" xfId="0" applyFont="1" applyFill="1" applyBorder="1" applyAlignment="1">
      <alignment vertical="center" wrapText="1"/>
    </xf>
    <xf numFmtId="0" fontId="45" fillId="28" borderId="12" xfId="0" applyFont="1" applyFill="1" applyBorder="1"/>
    <xf numFmtId="0" fontId="2" fillId="0" borderId="0" xfId="37" applyNumberFormat="1" applyFont="1" applyBorder="1" applyAlignment="1">
      <alignment horizontal="left" vertical="center"/>
    </xf>
    <xf numFmtId="164" fontId="2" fillId="0" borderId="0" xfId="37" applyFont="1" applyBorder="1" applyAlignment="1">
      <alignment horizontal="left" vertical="center"/>
    </xf>
    <xf numFmtId="1" fontId="66" fillId="25" borderId="0" xfId="34" applyNumberFormat="1" applyFont="1" applyFill="1" applyAlignment="1">
      <alignment horizontal="center"/>
    </xf>
    <xf numFmtId="0" fontId="2" fillId="29" borderId="7" xfId="34" applyFill="1" applyBorder="1" applyAlignment="1">
      <alignment vertical="center"/>
    </xf>
    <xf numFmtId="0" fontId="9" fillId="29" borderId="7" xfId="34" applyFont="1" applyFill="1" applyBorder="1" applyAlignment="1"/>
    <xf numFmtId="170" fontId="9" fillId="29" borderId="17" xfId="34" applyNumberFormat="1" applyFont="1" applyFill="1" applyBorder="1" applyAlignment="1"/>
    <xf numFmtId="1" fontId="67" fillId="25" borderId="0" xfId="34" applyNumberFormat="1" applyFont="1" applyFill="1" applyAlignment="1">
      <alignment horizontal="center" vertical="center"/>
    </xf>
    <xf numFmtId="1" fontId="66" fillId="0" borderId="0" xfId="34" applyNumberFormat="1" applyFont="1" applyFill="1" applyBorder="1" applyAlignment="1">
      <alignment horizontal="center" vertical="center"/>
    </xf>
    <xf numFmtId="0" fontId="28" fillId="28" borderId="26" xfId="34" quotePrefix="1" applyFont="1" applyFill="1" applyBorder="1" applyAlignment="1">
      <alignment horizontal="center" vertical="center"/>
    </xf>
    <xf numFmtId="0" fontId="28" fillId="28" borderId="0" xfId="34" applyFont="1" applyFill="1" applyBorder="1" applyAlignment="1">
      <alignment vertical="center"/>
    </xf>
    <xf numFmtId="0" fontId="22" fillId="28" borderId="0" xfId="34" applyFont="1" applyFill="1" applyBorder="1" applyAlignment="1">
      <alignment vertical="center"/>
    </xf>
    <xf numFmtId="0" fontId="28" fillId="28" borderId="27" xfId="34" quotePrefix="1" applyFont="1" applyFill="1" applyBorder="1" applyAlignment="1">
      <alignment horizontal="center" vertical="center"/>
    </xf>
    <xf numFmtId="0" fontId="28" fillId="28" borderId="7" xfId="34" applyFont="1" applyFill="1" applyBorder="1" applyAlignment="1">
      <alignment vertical="center"/>
    </xf>
    <xf numFmtId="0" fontId="22" fillId="28" borderId="7" xfId="34" applyFont="1" applyFill="1" applyBorder="1" applyAlignment="1">
      <alignment vertical="center"/>
    </xf>
    <xf numFmtId="1" fontId="66" fillId="25" borderId="0" xfId="34" applyNumberFormat="1" applyFont="1" applyFill="1" applyBorder="1" applyAlignment="1">
      <alignment horizontal="center" vertical="center"/>
    </xf>
    <xf numFmtId="1" fontId="68" fillId="25" borderId="0" xfId="34" applyNumberFormat="1" applyFont="1" applyFill="1" applyBorder="1" applyAlignment="1">
      <alignment horizontal="center" vertical="center"/>
    </xf>
    <xf numFmtId="1" fontId="68" fillId="0" borderId="0" xfId="34" applyNumberFormat="1" applyFont="1" applyFill="1" applyBorder="1" applyAlignment="1">
      <alignment horizontal="center" vertical="center"/>
    </xf>
    <xf numFmtId="1" fontId="35" fillId="0" borderId="0" xfId="34" applyNumberFormat="1" applyFont="1" applyFill="1" applyBorder="1" applyAlignment="1">
      <alignment horizontal="center" vertical="center"/>
    </xf>
    <xf numFmtId="164" fontId="2" fillId="29" borderId="28" xfId="37" applyFont="1" applyFill="1" applyBorder="1" applyAlignment="1">
      <alignment horizontal="left" vertical="center"/>
    </xf>
    <xf numFmtId="164" fontId="15" fillId="29" borderId="28" xfId="37" applyFont="1" applyFill="1" applyBorder="1" applyAlignment="1">
      <alignment horizontal="left" vertical="center"/>
    </xf>
    <xf numFmtId="164" fontId="15" fillId="24" borderId="8" xfId="37" applyFont="1" applyFill="1" applyBorder="1" applyAlignment="1">
      <alignment horizontal="left" vertical="center"/>
    </xf>
    <xf numFmtId="164" fontId="15" fillId="24" borderId="0" xfId="37" applyFont="1" applyFill="1" applyBorder="1" applyAlignment="1">
      <alignment horizontal="left" vertical="center"/>
    </xf>
    <xf numFmtId="164" fontId="2" fillId="24" borderId="7" xfId="37" applyFont="1" applyFill="1" applyBorder="1" applyAlignment="1">
      <alignment horizontal="left" vertical="center"/>
    </xf>
    <xf numFmtId="0" fontId="2" fillId="25" borderId="0" xfId="37" applyNumberFormat="1" applyFont="1" applyFill="1" applyBorder="1" applyAlignment="1">
      <alignment horizontal="left" vertical="center"/>
    </xf>
    <xf numFmtId="0" fontId="31" fillId="28" borderId="0" xfId="0" applyFont="1" applyFill="1" applyBorder="1" applyAlignment="1">
      <alignment vertical="center" wrapText="1"/>
    </xf>
    <xf numFmtId="0" fontId="0" fillId="25" borderId="0" xfId="0" applyFill="1"/>
    <xf numFmtId="0" fontId="3" fillId="23" borderId="0" xfId="0" applyFont="1" applyFill="1" applyBorder="1" applyAlignment="1">
      <alignment vertical="center"/>
    </xf>
    <xf numFmtId="0" fontId="0" fillId="23" borderId="0" xfId="0" applyFill="1"/>
    <xf numFmtId="170" fontId="22" fillId="23" borderId="0" xfId="0" applyNumberFormat="1" applyFont="1" applyFill="1" applyBorder="1" applyAlignment="1">
      <alignment horizontal="center" vertical="center"/>
    </xf>
    <xf numFmtId="164" fontId="22" fillId="23" borderId="0" xfId="37" applyFont="1" applyFill="1" applyBorder="1" applyAlignment="1">
      <alignment horizontal="right" vertical="center"/>
    </xf>
    <xf numFmtId="0" fontId="22" fillId="25" borderId="0" xfId="0" applyFont="1" applyFill="1" applyBorder="1" applyAlignment="1">
      <alignment vertical="center"/>
    </xf>
    <xf numFmtId="164" fontId="26" fillId="25" borderId="0" xfId="37" applyNumberFormat="1" applyFont="1" applyFill="1" applyBorder="1" applyAlignment="1" applyProtection="1">
      <alignment horizontal="center" vertical="center"/>
    </xf>
    <xf numFmtId="0" fontId="0" fillId="0" borderId="0" xfId="0" applyFill="1"/>
    <xf numFmtId="170" fontId="22" fillId="25" borderId="0" xfId="37" applyNumberFormat="1" applyFont="1" applyFill="1" applyBorder="1" applyAlignment="1" applyProtection="1">
      <alignment horizontal="center" vertical="center"/>
    </xf>
    <xf numFmtId="164" fontId="22" fillId="25" borderId="0" xfId="37" applyNumberFormat="1" applyFont="1" applyFill="1" applyBorder="1" applyAlignment="1" applyProtection="1">
      <alignment horizontal="right" vertical="center"/>
    </xf>
    <xf numFmtId="0" fontId="22" fillId="23" borderId="0" xfId="0" applyFont="1" applyFill="1" applyBorder="1" applyAlignment="1">
      <alignment vertical="center"/>
    </xf>
    <xf numFmtId="164" fontId="26" fillId="23" borderId="0" xfId="0" applyNumberFormat="1" applyFont="1" applyFill="1" applyBorder="1" applyAlignment="1" applyProtection="1">
      <alignment vertical="center" wrapText="1"/>
    </xf>
    <xf numFmtId="171" fontId="22" fillId="23" borderId="0" xfId="37" applyNumberFormat="1" applyFont="1" applyFill="1" applyBorder="1" applyAlignment="1" applyProtection="1">
      <alignment horizontal="center" vertical="center"/>
    </xf>
    <xf numFmtId="164" fontId="22" fillId="23" borderId="0" xfId="37" applyNumberFormat="1" applyFont="1" applyFill="1" applyBorder="1" applyAlignment="1" applyProtection="1">
      <alignment horizontal="right" vertical="center"/>
    </xf>
    <xf numFmtId="171" fontId="22" fillId="0" borderId="0" xfId="37" applyNumberFormat="1" applyFont="1" applyFill="1" applyBorder="1" applyAlignment="1" applyProtection="1">
      <alignment horizontal="center" vertical="center"/>
    </xf>
    <xf numFmtId="0" fontId="0" fillId="0" borderId="0" xfId="0" applyAlignment="1">
      <alignment horizontal="right"/>
    </xf>
    <xf numFmtId="0" fontId="15" fillId="25" borderId="0" xfId="0" applyFont="1" applyFill="1" applyBorder="1" applyAlignment="1">
      <alignment horizontal="left" vertical="top" wrapText="1"/>
    </xf>
    <xf numFmtId="0" fontId="15" fillId="25" borderId="29" xfId="0" applyFont="1" applyFill="1" applyBorder="1" applyAlignment="1">
      <alignment vertical="top"/>
    </xf>
    <xf numFmtId="0" fontId="5" fillId="0" borderId="18" xfId="29" applyBorder="1" applyAlignment="1" applyProtection="1">
      <alignment vertical="top"/>
    </xf>
    <xf numFmtId="164" fontId="22" fillId="0" borderId="0" xfId="37" applyFont="1" applyFill="1" applyBorder="1" applyAlignment="1">
      <alignment horizontal="left" vertical="center"/>
    </xf>
    <xf numFmtId="164" fontId="22" fillId="0" borderId="0" xfId="37" applyNumberFormat="1" applyFont="1" applyFill="1" applyBorder="1" applyAlignment="1" applyProtection="1">
      <alignment horizontal="left" vertical="center"/>
    </xf>
    <xf numFmtId="0" fontId="22" fillId="0" borderId="0" xfId="37" applyNumberFormat="1" applyFont="1" applyFill="1" applyBorder="1" applyAlignment="1" applyProtection="1">
      <alignment horizontal="left" vertical="center"/>
    </xf>
    <xf numFmtId="164" fontId="64" fillId="25" borderId="0" xfId="37" quotePrefix="1" applyFont="1" applyFill="1" applyBorder="1" applyAlignment="1">
      <alignment horizontal="left" vertical="center"/>
    </xf>
    <xf numFmtId="0" fontId="22" fillId="0" borderId="0" xfId="0" applyFont="1"/>
    <xf numFmtId="0" fontId="79" fillId="0" borderId="0" xfId="0" applyFont="1"/>
    <xf numFmtId="0" fontId="4" fillId="0" borderId="0" xfId="0" applyFont="1"/>
    <xf numFmtId="164" fontId="2" fillId="0" borderId="0" xfId="37" applyFont="1" applyFill="1" applyBorder="1" applyAlignment="1">
      <alignment horizontal="left" vertical="center"/>
    </xf>
    <xf numFmtId="0" fontId="4" fillId="0" borderId="0" xfId="37" applyNumberFormat="1" applyFont="1" applyFill="1" applyBorder="1" applyAlignment="1">
      <alignment horizontal="left" vertical="center"/>
    </xf>
    <xf numFmtId="164" fontId="4" fillId="0" borderId="0" xfId="37" quotePrefix="1" applyFont="1" applyFill="1" applyBorder="1" applyAlignment="1">
      <alignment horizontal="left" vertical="center"/>
    </xf>
    <xf numFmtId="0" fontId="4" fillId="0" borderId="30" xfId="34" quotePrefix="1" applyNumberFormat="1" applyFont="1" applyFill="1" applyBorder="1" applyAlignment="1" applyProtection="1">
      <alignment horizontal="left" vertical="center"/>
    </xf>
    <xf numFmtId="0" fontId="4" fillId="0" borderId="8" xfId="34" quotePrefix="1" applyNumberFormat="1" applyFont="1" applyFill="1" applyBorder="1" applyAlignment="1" applyProtection="1">
      <alignment horizontal="left" vertical="center"/>
    </xf>
    <xf numFmtId="0" fontId="4" fillId="0" borderId="8" xfId="34" applyFont="1" applyFill="1" applyBorder="1" applyAlignment="1">
      <alignment horizontal="left" vertical="center"/>
    </xf>
    <xf numFmtId="164" fontId="4" fillId="30" borderId="8" xfId="37" applyNumberFormat="1" applyFont="1" applyFill="1" applyBorder="1" applyAlignment="1" applyProtection="1">
      <alignment horizontal="left" vertical="center"/>
    </xf>
    <xf numFmtId="164" fontId="4" fillId="0" borderId="8" xfId="34" applyNumberFormat="1" applyFont="1" applyFill="1" applyBorder="1" applyAlignment="1" applyProtection="1">
      <alignment horizontal="left" vertical="center"/>
    </xf>
    <xf numFmtId="170" fontId="4" fillId="0" borderId="31" xfId="34" applyNumberFormat="1" applyFont="1" applyFill="1" applyBorder="1" applyAlignment="1" applyProtection="1">
      <alignment horizontal="center" vertical="center"/>
    </xf>
    <xf numFmtId="0" fontId="4" fillId="0" borderId="27" xfId="37" applyNumberFormat="1" applyFont="1" applyFill="1" applyBorder="1" applyAlignment="1">
      <alignment horizontal="left" vertical="center"/>
    </xf>
    <xf numFmtId="0" fontId="4" fillId="0" borderId="7" xfId="37" applyNumberFormat="1" applyFont="1" applyFill="1" applyBorder="1" applyAlignment="1">
      <alignment horizontal="left" vertical="center"/>
    </xf>
    <xf numFmtId="164" fontId="4" fillId="0" borderId="7" xfId="37" applyFont="1" applyFill="1" applyBorder="1" applyAlignment="1">
      <alignment horizontal="left" vertical="center"/>
    </xf>
    <xf numFmtId="164" fontId="4" fillId="0" borderId="7" xfId="37" applyNumberFormat="1" applyFont="1" applyFill="1" applyBorder="1" applyAlignment="1" applyProtection="1">
      <alignment horizontal="left" vertical="center" indent="2"/>
    </xf>
    <xf numFmtId="164" fontId="4" fillId="0" borderId="7" xfId="37"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xf>
    <xf numFmtId="170" fontId="4" fillId="0" borderId="17" xfId="34" applyNumberFormat="1" applyFont="1" applyFill="1" applyBorder="1" applyAlignment="1" applyProtection="1">
      <alignment horizontal="center" vertical="center"/>
    </xf>
    <xf numFmtId="0" fontId="4" fillId="0" borderId="0" xfId="41" quotePrefix="1" applyNumberFormat="1" applyFont="1" applyFill="1" applyBorder="1" applyAlignment="1" applyProtection="1">
      <alignment horizontal="left" vertical="center"/>
    </xf>
    <xf numFmtId="164" fontId="4" fillId="0" borderId="0" xfId="41" applyFont="1" applyFill="1" applyBorder="1" applyAlignment="1">
      <alignment horizontal="left" vertical="center"/>
    </xf>
    <xf numFmtId="164" fontId="4" fillId="0" borderId="0" xfId="41" applyNumberFormat="1" applyFont="1" applyFill="1" applyBorder="1" applyAlignment="1" applyProtection="1">
      <alignment horizontal="left" vertical="center" wrapText="1"/>
    </xf>
    <xf numFmtId="164" fontId="4" fillId="0" borderId="0" xfId="41" applyNumberFormat="1" applyFont="1" applyFill="1" applyBorder="1" applyAlignment="1" applyProtection="1">
      <alignment horizontal="left" vertical="center"/>
    </xf>
    <xf numFmtId="170" fontId="4" fillId="0" borderId="0" xfId="34" applyNumberFormat="1" applyFont="1" applyFill="1" applyBorder="1" applyAlignment="1" applyProtection="1">
      <alignment horizontal="center" vertical="center"/>
    </xf>
    <xf numFmtId="0" fontId="4" fillId="0" borderId="8" xfId="41" applyNumberFormat="1" applyFont="1" applyFill="1" applyBorder="1" applyAlignment="1" applyProtection="1">
      <alignment horizontal="left" vertical="center"/>
    </xf>
    <xf numFmtId="164" fontId="4" fillId="0" borderId="8" xfId="41" applyFont="1" applyFill="1" applyBorder="1" applyAlignment="1">
      <alignment horizontal="left" vertical="center"/>
    </xf>
    <xf numFmtId="164" fontId="4" fillId="30" borderId="8" xfId="41" applyNumberFormat="1" applyFont="1" applyFill="1" applyBorder="1" applyAlignment="1" applyProtection="1">
      <alignment horizontal="left" vertical="center"/>
    </xf>
    <xf numFmtId="164" fontId="4" fillId="0" borderId="8" xfId="41" applyNumberFormat="1" applyFont="1" applyFill="1" applyBorder="1" applyAlignment="1" applyProtection="1">
      <alignment horizontal="left" vertical="center"/>
    </xf>
    <xf numFmtId="170" fontId="4" fillId="0" borderId="31" xfId="41" applyNumberFormat="1" applyFont="1" applyFill="1" applyBorder="1" applyAlignment="1" applyProtection="1">
      <alignment horizontal="center" vertical="center"/>
    </xf>
    <xf numFmtId="164" fontId="4" fillId="0" borderId="0" xfId="37" applyNumberFormat="1" applyFont="1" applyFill="1" applyBorder="1" applyAlignment="1" applyProtection="1">
      <alignment horizontal="left" vertical="center" indent="2"/>
    </xf>
    <xf numFmtId="164" fontId="4" fillId="0" borderId="0" xfId="37" applyNumberFormat="1" applyFont="1" applyFill="1" applyBorder="1" applyAlignment="1" applyProtection="1">
      <alignment horizontal="left" vertical="center"/>
    </xf>
    <xf numFmtId="170" fontId="4" fillId="0" borderId="16" xfId="37" applyNumberFormat="1" applyFont="1" applyFill="1" applyBorder="1" applyAlignment="1" applyProtection="1">
      <alignment horizontal="center" vertical="center"/>
    </xf>
    <xf numFmtId="164" fontId="4" fillId="0" borderId="29" xfId="29" applyNumberFormat="1" applyFont="1" applyFill="1" applyBorder="1" applyAlignment="1" applyProtection="1">
      <alignment horizontal="left" vertical="center" indent="2"/>
    </xf>
    <xf numFmtId="164" fontId="80" fillId="0" borderId="0" xfId="29" applyNumberFormat="1" applyFont="1" applyFill="1" applyBorder="1" applyAlignment="1" applyProtection="1">
      <alignment horizontal="left" vertical="center" indent="2"/>
    </xf>
    <xf numFmtId="0" fontId="4" fillId="0" borderId="7" xfId="41" applyNumberFormat="1" applyFont="1" applyFill="1" applyBorder="1" applyAlignment="1" applyProtection="1">
      <alignment horizontal="left" vertical="center"/>
    </xf>
    <xf numFmtId="164" fontId="4" fillId="0" borderId="7" xfId="41" applyFont="1" applyFill="1" applyBorder="1" applyAlignment="1">
      <alignment horizontal="left" vertical="center"/>
    </xf>
    <xf numFmtId="0" fontId="4" fillId="0" borderId="0" xfId="41" applyNumberFormat="1" applyFont="1" applyFill="1" applyBorder="1" applyAlignment="1" applyProtection="1">
      <alignment horizontal="left" vertical="center"/>
    </xf>
    <xf numFmtId="170" fontId="4" fillId="0" borderId="0" xfId="41" applyNumberFormat="1" applyFont="1" applyFill="1" applyBorder="1" applyAlignment="1" applyProtection="1">
      <alignment horizontal="center" vertical="center"/>
    </xf>
    <xf numFmtId="164" fontId="4" fillId="0" borderId="30" xfId="37" applyFont="1" applyFill="1" applyBorder="1" applyAlignment="1">
      <alignment horizontal="left" vertical="center"/>
    </xf>
    <xf numFmtId="0" fontId="4" fillId="0" borderId="8" xfId="41" quotePrefix="1" applyNumberFormat="1" applyFont="1" applyFill="1" applyBorder="1" applyAlignment="1" applyProtection="1">
      <alignment horizontal="left" vertical="center"/>
    </xf>
    <xf numFmtId="164" fontId="4" fillId="0" borderId="8" xfId="37" applyNumberFormat="1" applyFont="1" applyFill="1" applyBorder="1" applyAlignment="1" applyProtection="1">
      <alignment horizontal="left" vertical="center"/>
    </xf>
    <xf numFmtId="164" fontId="4" fillId="0" borderId="26" xfId="37" applyFont="1" applyFill="1" applyBorder="1" applyAlignment="1">
      <alignment horizontal="left" vertical="center"/>
    </xf>
    <xf numFmtId="170" fontId="4" fillId="0" borderId="16" xfId="34" applyNumberFormat="1" applyFont="1" applyFill="1" applyBorder="1" applyAlignment="1" applyProtection="1">
      <alignment horizontal="center" vertical="center"/>
    </xf>
    <xf numFmtId="170" fontId="4" fillId="0" borderId="16" xfId="41" applyNumberFormat="1" applyFont="1" applyFill="1" applyBorder="1" applyAlignment="1" applyProtection="1">
      <alignment horizontal="center" vertical="center"/>
    </xf>
    <xf numFmtId="0" fontId="4" fillId="0" borderId="0" xfId="34" applyFont="1" applyFill="1" applyBorder="1" applyAlignment="1">
      <alignment horizontal="left" vertical="center"/>
    </xf>
    <xf numFmtId="0" fontId="4" fillId="0" borderId="0" xfId="34" applyFont="1" applyFill="1" applyBorder="1" applyAlignment="1">
      <alignment horizontal="left" vertical="center" indent="4"/>
    </xf>
    <xf numFmtId="164" fontId="4" fillId="0" borderId="0" xfId="41" applyFont="1" applyFill="1" applyBorder="1" applyAlignment="1">
      <alignment horizontal="center" vertical="center"/>
    </xf>
    <xf numFmtId="164" fontId="4" fillId="0" borderId="27" xfId="37" applyFont="1" applyFill="1" applyBorder="1" applyAlignment="1">
      <alignment horizontal="left" vertical="center"/>
    </xf>
    <xf numFmtId="0" fontId="4" fillId="0" borderId="7" xfId="34" applyFont="1" applyFill="1" applyBorder="1" applyAlignment="1">
      <alignment horizontal="left" vertical="center"/>
    </xf>
    <xf numFmtId="164" fontId="4" fillId="0" borderId="7" xfId="41" applyFont="1" applyFill="1" applyBorder="1" applyAlignment="1">
      <alignment horizontal="center" vertical="center"/>
    </xf>
    <xf numFmtId="164" fontId="4" fillId="0" borderId="0" xfId="37" applyFont="1" applyFill="1" applyBorder="1" applyAlignment="1">
      <alignment horizontal="left" vertical="center"/>
    </xf>
    <xf numFmtId="0" fontId="4" fillId="0" borderId="0" xfId="34" applyFont="1" applyFill="1" applyAlignment="1">
      <alignment horizontal="left" vertical="center" indent="4"/>
    </xf>
    <xf numFmtId="0" fontId="4" fillId="0" borderId="0" xfId="34" applyFont="1" applyFill="1" applyAlignment="1">
      <alignment horizontal="left" vertical="center"/>
    </xf>
    <xf numFmtId="0" fontId="4" fillId="0" borderId="8" xfId="37" quotePrefix="1" applyNumberFormat="1" applyFont="1" applyFill="1" applyBorder="1" applyAlignment="1" applyProtection="1">
      <alignment horizontal="left" vertical="center"/>
    </xf>
    <xf numFmtId="164" fontId="4" fillId="30" borderId="8" xfId="37" applyFont="1" applyFill="1" applyBorder="1" applyAlignment="1">
      <alignment horizontal="left" vertical="center"/>
    </xf>
    <xf numFmtId="0" fontId="4" fillId="0" borderId="0" xfId="37" quotePrefix="1" applyNumberFormat="1" applyFont="1" applyFill="1" applyBorder="1" applyAlignment="1" applyProtection="1">
      <alignment horizontal="left" vertical="center"/>
    </xf>
    <xf numFmtId="0" fontId="4" fillId="0" borderId="7" xfId="37" applyNumberFormat="1" applyFont="1" applyFill="1" applyBorder="1" applyAlignment="1" applyProtection="1">
      <alignment horizontal="left" vertical="center"/>
    </xf>
    <xf numFmtId="170" fontId="4" fillId="0" borderId="17" xfId="41" applyNumberFormat="1" applyFont="1" applyFill="1" applyBorder="1" applyAlignment="1" applyProtection="1">
      <alignment horizontal="center" vertical="center"/>
    </xf>
    <xf numFmtId="164" fontId="9" fillId="0" borderId="0" xfId="37" applyFont="1" applyFill="1" applyBorder="1" applyAlignment="1">
      <alignment horizontal="left" vertical="center"/>
    </xf>
    <xf numFmtId="0" fontId="4" fillId="0" borderId="0" xfId="37" applyNumberFormat="1" applyFont="1" applyFill="1" applyBorder="1" applyAlignment="1" applyProtection="1">
      <alignment horizontal="left" vertical="center"/>
    </xf>
    <xf numFmtId="164" fontId="4" fillId="0" borderId="0" xfId="37" applyFont="1" applyFill="1" applyBorder="1" applyAlignment="1">
      <alignment horizontal="left" vertical="center" indent="2"/>
    </xf>
    <xf numFmtId="164" fontId="4" fillId="0" borderId="0" xfId="34" applyNumberFormat="1" applyFont="1" applyFill="1" applyBorder="1" applyAlignment="1" applyProtection="1">
      <alignment horizontal="left" vertical="center"/>
    </xf>
    <xf numFmtId="170" fontId="4" fillId="0" borderId="0" xfId="37" applyNumberFormat="1" applyFont="1" applyFill="1" applyBorder="1" applyAlignment="1" applyProtection="1">
      <alignment horizontal="center" vertical="center"/>
    </xf>
    <xf numFmtId="164" fontId="4" fillId="30" borderId="8" xfId="34" applyNumberFormat="1" applyFont="1" applyFill="1" applyBorder="1" applyAlignment="1" applyProtection="1">
      <alignment horizontal="left" vertical="center"/>
    </xf>
    <xf numFmtId="164" fontId="4" fillId="0" borderId="8" xfId="34" quotePrefix="1" applyNumberFormat="1" applyFont="1" applyFill="1" applyBorder="1" applyAlignment="1" applyProtection="1">
      <alignment horizontal="left" vertical="center"/>
    </xf>
    <xf numFmtId="164" fontId="4" fillId="0" borderId="8" xfId="37" applyFont="1" applyFill="1" applyBorder="1" applyAlignment="1">
      <alignment horizontal="left" vertical="center"/>
    </xf>
    <xf numFmtId="164" fontId="4" fillId="0" borderId="18" xfId="41" applyNumberFormat="1" applyFont="1" applyFill="1" applyBorder="1" applyAlignment="1" applyProtection="1">
      <alignment horizontal="left" vertical="center"/>
    </xf>
    <xf numFmtId="170" fontId="4" fillId="0" borderId="18" xfId="34" applyNumberFormat="1" applyFont="1" applyFill="1" applyBorder="1" applyAlignment="1" applyProtection="1">
      <alignment horizontal="center" vertical="center"/>
    </xf>
    <xf numFmtId="164" fontId="4" fillId="0" borderId="29" xfId="37" applyFont="1" applyFill="1" applyBorder="1" applyAlignment="1">
      <alignment horizontal="left" vertical="center"/>
    </xf>
    <xf numFmtId="164" fontId="9" fillId="0" borderId="28" xfId="37" applyFont="1" applyFill="1" applyBorder="1" applyAlignment="1">
      <alignment horizontal="left" vertical="center"/>
    </xf>
    <xf numFmtId="170" fontId="4" fillId="0" borderId="19" xfId="34" applyNumberFormat="1" applyFont="1" applyFill="1" applyBorder="1" applyAlignment="1" applyProtection="1">
      <alignment horizontal="center" vertical="center"/>
    </xf>
    <xf numFmtId="164" fontId="4" fillId="0" borderId="18" xfId="37" applyFont="1" applyFill="1" applyBorder="1" applyAlignment="1">
      <alignment horizontal="left" vertical="center"/>
    </xf>
    <xf numFmtId="164" fontId="9" fillId="0" borderId="7" xfId="37" applyFont="1" applyFill="1" applyBorder="1" applyAlignment="1">
      <alignment horizontal="left" vertical="center"/>
    </xf>
    <xf numFmtId="164" fontId="22" fillId="0" borderId="0" xfId="37" applyFont="1" applyBorder="1" applyAlignment="1">
      <alignment horizontal="right" vertical="center"/>
    </xf>
    <xf numFmtId="164" fontId="14" fillId="29" borderId="8" xfId="37" applyFont="1" applyFill="1" applyBorder="1" applyAlignment="1">
      <alignment horizontal="right" vertical="center"/>
    </xf>
    <xf numFmtId="0" fontId="9" fillId="29" borderId="7" xfId="34" applyFont="1" applyFill="1" applyBorder="1" applyAlignment="1">
      <alignment horizontal="right"/>
    </xf>
    <xf numFmtId="164" fontId="20" fillId="24" borderId="0" xfId="37" applyFont="1" applyFill="1" applyBorder="1" applyAlignment="1">
      <alignment horizontal="right" vertical="center"/>
    </xf>
    <xf numFmtId="0" fontId="22" fillId="28" borderId="0" xfId="34" applyFont="1" applyFill="1" applyBorder="1" applyAlignment="1">
      <alignment horizontal="right" vertical="center"/>
    </xf>
    <xf numFmtId="0" fontId="22" fillId="28" borderId="7" xfId="34" applyFont="1" applyFill="1" applyBorder="1" applyAlignment="1">
      <alignment horizontal="right" vertical="center"/>
    </xf>
    <xf numFmtId="164" fontId="38" fillId="22" borderId="8" xfId="37" applyFont="1" applyFill="1" applyBorder="1" applyAlignment="1">
      <alignment horizontal="right" vertical="center" wrapText="1"/>
    </xf>
    <xf numFmtId="164" fontId="38" fillId="22" borderId="7" xfId="37" applyFont="1" applyFill="1" applyBorder="1" applyAlignment="1">
      <alignment horizontal="right" vertical="center" wrapText="1"/>
    </xf>
    <xf numFmtId="164" fontId="22" fillId="29" borderId="28" xfId="37" applyFont="1" applyFill="1" applyBorder="1" applyAlignment="1">
      <alignment horizontal="right" vertical="center"/>
    </xf>
    <xf numFmtId="164" fontId="22" fillId="23" borderId="7" xfId="37" applyFont="1" applyFill="1" applyBorder="1" applyAlignment="1">
      <alignment horizontal="right" vertical="center"/>
    </xf>
    <xf numFmtId="164" fontId="22" fillId="25" borderId="0" xfId="37" applyFont="1" applyFill="1" applyBorder="1" applyAlignment="1">
      <alignment horizontal="right" vertical="center"/>
    </xf>
    <xf numFmtId="164" fontId="26" fillId="24" borderId="8" xfId="37" applyFont="1" applyFill="1" applyBorder="1" applyAlignment="1">
      <alignment horizontal="right" vertical="center"/>
    </xf>
    <xf numFmtId="164" fontId="26" fillId="24" borderId="0" xfId="37" applyFont="1" applyFill="1" applyBorder="1" applyAlignment="1">
      <alignment horizontal="right" vertical="center"/>
    </xf>
    <xf numFmtId="164" fontId="22" fillId="24" borderId="7" xfId="37" applyFont="1" applyFill="1" applyBorder="1" applyAlignment="1">
      <alignment horizontal="right" vertical="center"/>
    </xf>
    <xf numFmtId="164" fontId="19" fillId="25" borderId="0" xfId="37" quotePrefix="1" applyFont="1" applyFill="1" applyBorder="1" applyAlignment="1">
      <alignment horizontal="right" vertical="center"/>
    </xf>
    <xf numFmtId="164" fontId="4" fillId="0" borderId="8" xfId="34" applyNumberFormat="1" applyFont="1" applyFill="1" applyBorder="1" applyAlignment="1" applyProtection="1">
      <alignment horizontal="right" vertical="center"/>
    </xf>
    <xf numFmtId="164" fontId="4" fillId="0" borderId="7" xfId="37" applyNumberFormat="1" applyFont="1" applyFill="1" applyBorder="1" applyAlignment="1" applyProtection="1">
      <alignment horizontal="right" vertical="center"/>
    </xf>
    <xf numFmtId="164" fontId="4" fillId="0" borderId="0" xfId="41" applyNumberFormat="1" applyFont="1" applyFill="1" applyBorder="1" applyAlignment="1" applyProtection="1">
      <alignment horizontal="right" vertical="center"/>
    </xf>
    <xf numFmtId="164" fontId="4" fillId="0" borderId="0" xfId="37" applyNumberFormat="1" applyFont="1" applyFill="1" applyBorder="1" applyAlignment="1" applyProtection="1">
      <alignment horizontal="right" vertical="center"/>
    </xf>
    <xf numFmtId="164" fontId="4" fillId="0" borderId="7" xfId="41" applyNumberFormat="1" applyFont="1" applyFill="1" applyBorder="1" applyAlignment="1" applyProtection="1">
      <alignment horizontal="right" vertical="center"/>
    </xf>
    <xf numFmtId="164" fontId="4" fillId="0" borderId="28" xfId="37" applyFont="1" applyFill="1" applyBorder="1" applyAlignment="1">
      <alignment horizontal="right" vertical="center"/>
    </xf>
    <xf numFmtId="164" fontId="4" fillId="0" borderId="0" xfId="37" applyFont="1" applyFill="1" applyBorder="1" applyAlignment="1">
      <alignment horizontal="right" vertical="center"/>
    </xf>
    <xf numFmtId="164" fontId="4" fillId="0" borderId="7" xfId="37" applyFont="1" applyFill="1" applyBorder="1" applyAlignment="1">
      <alignment horizontal="right" vertical="center"/>
    </xf>
    <xf numFmtId="164" fontId="22" fillId="0" borderId="0" xfId="37" applyFont="1" applyFill="1" applyBorder="1" applyAlignment="1">
      <alignment horizontal="right" vertical="center"/>
    </xf>
    <xf numFmtId="164" fontId="20" fillId="24" borderId="8" xfId="37" applyFont="1" applyFill="1" applyBorder="1" applyAlignment="1">
      <alignment horizontal="right" vertical="center"/>
    </xf>
    <xf numFmtId="0" fontId="4" fillId="0" borderId="0" xfId="0" applyFont="1" applyAlignment="1">
      <alignment horizontal="right"/>
    </xf>
    <xf numFmtId="164" fontId="27" fillId="24" borderId="0" xfId="41" applyFont="1" applyFill="1" applyBorder="1" applyAlignment="1">
      <alignment horizontal="right" vertical="center"/>
    </xf>
    <xf numFmtId="164" fontId="27" fillId="24" borderId="7" xfId="41" applyFont="1" applyFill="1" applyBorder="1" applyAlignment="1">
      <alignment horizontal="right" vertical="center"/>
    </xf>
    <xf numFmtId="164" fontId="4" fillId="0" borderId="28" xfId="41" applyNumberFormat="1" applyFont="1" applyFill="1" applyBorder="1" applyAlignment="1" applyProtection="1">
      <alignment horizontal="right" vertical="center"/>
    </xf>
    <xf numFmtId="170" fontId="4" fillId="0" borderId="28" xfId="34" applyNumberFormat="1" applyFont="1" applyFill="1" applyBorder="1" applyAlignment="1" applyProtection="1">
      <alignment horizontal="center" vertical="center"/>
    </xf>
    <xf numFmtId="170" fontId="4" fillId="0" borderId="28" xfId="41" applyNumberFormat="1" applyFont="1" applyFill="1" applyBorder="1" applyAlignment="1" applyProtection="1">
      <alignment horizontal="center" vertical="center"/>
    </xf>
    <xf numFmtId="0" fontId="4" fillId="30" borderId="8" xfId="34" applyFont="1" applyFill="1" applyBorder="1" applyAlignment="1">
      <alignment horizontal="left" vertical="center"/>
    </xf>
    <xf numFmtId="0" fontId="81" fillId="0" borderId="0" xfId="29" applyFont="1" applyFill="1" applyAlignment="1" applyProtection="1">
      <alignment horizontal="left" indent="2"/>
    </xf>
    <xf numFmtId="164" fontId="4" fillId="0" borderId="0" xfId="34" applyNumberFormat="1" applyFont="1" applyFill="1" applyBorder="1" applyAlignment="1" applyProtection="1">
      <alignment vertical="center"/>
    </xf>
    <xf numFmtId="164" fontId="80" fillId="0" borderId="18" xfId="29" applyNumberFormat="1" applyFont="1" applyFill="1" applyBorder="1" applyAlignment="1" applyProtection="1">
      <alignment horizontal="left" vertical="center" indent="2"/>
    </xf>
    <xf numFmtId="0" fontId="4"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indent="2"/>
    </xf>
    <xf numFmtId="0" fontId="24" fillId="25" borderId="0" xfId="34" applyNumberFormat="1" applyFont="1" applyFill="1" applyBorder="1" applyAlignment="1" applyProtection="1">
      <alignment horizontal="left" vertical="center"/>
    </xf>
    <xf numFmtId="164" fontId="24" fillId="25" borderId="0" xfId="34" applyNumberFormat="1" applyFont="1" applyFill="1" applyBorder="1" applyAlignment="1" applyProtection="1">
      <alignment horizontal="left" vertical="center"/>
    </xf>
    <xf numFmtId="164" fontId="4" fillId="25" borderId="0" xfId="34" applyNumberFormat="1" applyFont="1" applyFill="1" applyBorder="1" applyAlignment="1" applyProtection="1">
      <alignment horizontal="right" vertical="center"/>
    </xf>
    <xf numFmtId="170" fontId="21" fillId="25" borderId="0" xfId="34" applyNumberFormat="1" applyFont="1" applyFill="1" applyBorder="1" applyAlignment="1" applyProtection="1">
      <alignment horizontal="center" vertical="center"/>
    </xf>
    <xf numFmtId="0" fontId="4" fillId="0" borderId="28" xfId="34" applyNumberFormat="1" applyFont="1" applyFill="1" applyBorder="1" applyAlignment="1" applyProtection="1">
      <alignment horizontal="left" vertical="center"/>
    </xf>
    <xf numFmtId="0" fontId="4" fillId="0" borderId="28" xfId="34" applyFont="1" applyFill="1" applyBorder="1" applyAlignment="1">
      <alignment horizontal="left" vertical="center"/>
    </xf>
    <xf numFmtId="164" fontId="4" fillId="0" borderId="28" xfId="34" applyNumberFormat="1" applyFont="1" applyFill="1" applyBorder="1" applyAlignment="1" applyProtection="1">
      <alignment horizontal="left" vertical="center"/>
    </xf>
    <xf numFmtId="164" fontId="4" fillId="0" borderId="28" xfId="34" applyNumberFormat="1" applyFont="1" applyFill="1" applyBorder="1" applyAlignment="1" applyProtection="1">
      <alignment horizontal="right" vertical="center"/>
    </xf>
    <xf numFmtId="0" fontId="4" fillId="0" borderId="0" xfId="34" applyNumberFormat="1" applyFont="1" applyFill="1" applyBorder="1" applyAlignment="1" applyProtection="1">
      <alignment horizontal="left" vertical="center"/>
    </xf>
    <xf numFmtId="164" fontId="4" fillId="0" borderId="0" xfId="34" applyNumberFormat="1" applyFont="1" applyFill="1" applyBorder="1" applyAlignment="1" applyProtection="1">
      <alignment horizontal="right" vertical="center"/>
    </xf>
    <xf numFmtId="0" fontId="4" fillId="0" borderId="8" xfId="34" applyNumberFormat="1" applyFont="1" applyFill="1" applyBorder="1" applyAlignment="1" applyProtection="1">
      <alignment horizontal="left" vertical="center"/>
    </xf>
    <xf numFmtId="164" fontId="81" fillId="0" borderId="0" xfId="29" applyNumberFormat="1" applyFont="1" applyFill="1" applyBorder="1" applyAlignment="1" applyProtection="1">
      <alignment horizontal="left" vertical="center" indent="4"/>
    </xf>
    <xf numFmtId="170" fontId="4" fillId="0" borderId="17" xfId="37" applyNumberFormat="1" applyFont="1" applyFill="1" applyBorder="1" applyAlignment="1" applyProtection="1">
      <alignment horizontal="center" vertical="center"/>
    </xf>
    <xf numFmtId="0" fontId="4" fillId="25" borderId="0" xfId="34" applyFont="1" applyFill="1" applyBorder="1" applyAlignment="1">
      <alignment horizontal="left" vertical="center"/>
    </xf>
    <xf numFmtId="164" fontId="4" fillId="0" borderId="0" xfId="34" applyNumberFormat="1" applyFont="1" applyFill="1" applyBorder="1" applyAlignment="1" applyProtection="1">
      <alignment horizontal="left" vertical="center" indent="4"/>
    </xf>
    <xf numFmtId="164" fontId="4" fillId="0" borderId="0" xfId="41" applyFont="1" applyFill="1" applyBorder="1" applyAlignment="1">
      <alignment horizontal="right" vertical="center"/>
    </xf>
    <xf numFmtId="164" fontId="4" fillId="0" borderId="0" xfId="37" applyFont="1" applyFill="1" applyBorder="1" applyAlignment="1">
      <alignment horizontal="left" vertical="center" indent="4"/>
    </xf>
    <xf numFmtId="164" fontId="4" fillId="0" borderId="7" xfId="34"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xf>
    <xf numFmtId="170" fontId="4" fillId="25" borderId="0" xfId="41" applyNumberFormat="1" applyFont="1" applyFill="1" applyBorder="1" applyAlignment="1" applyProtection="1">
      <alignment horizontal="center" vertical="center"/>
    </xf>
    <xf numFmtId="0" fontId="24" fillId="23" borderId="8" xfId="41" applyNumberFormat="1" applyFont="1" applyFill="1" applyBorder="1" applyAlignment="1" applyProtection="1">
      <alignment horizontal="left" vertical="center"/>
    </xf>
    <xf numFmtId="164" fontId="4" fillId="23" borderId="8" xfId="37" applyFont="1" applyFill="1" applyBorder="1" applyAlignment="1">
      <alignment horizontal="left" vertical="center"/>
    </xf>
    <xf numFmtId="164" fontId="24" fillId="29" borderId="29" xfId="41" applyNumberFormat="1" applyFont="1" applyFill="1" applyBorder="1" applyAlignment="1" applyProtection="1">
      <alignment horizontal="left" vertical="center"/>
    </xf>
    <xf numFmtId="164" fontId="24" fillId="29" borderId="28" xfId="34" applyNumberFormat="1" applyFont="1" applyFill="1" applyBorder="1" applyAlignment="1" applyProtection="1">
      <alignment horizontal="left" vertical="center"/>
    </xf>
    <xf numFmtId="164" fontId="24" fillId="29" borderId="19" xfId="34" quotePrefix="1" applyNumberFormat="1" applyFont="1" applyFill="1" applyBorder="1" applyAlignment="1" applyProtection="1">
      <alignment horizontal="left" vertical="center"/>
    </xf>
    <xf numFmtId="164" fontId="4" fillId="23" borderId="8" xfId="34" applyNumberFormat="1" applyFont="1" applyFill="1" applyBorder="1" applyAlignment="1" applyProtection="1">
      <alignment horizontal="right" vertical="center"/>
    </xf>
    <xf numFmtId="0" fontId="82" fillId="0" borderId="0" xfId="0" applyFont="1"/>
    <xf numFmtId="0" fontId="4" fillId="31" borderId="0" xfId="0" applyFont="1" applyFill="1"/>
    <xf numFmtId="0" fontId="28" fillId="28" borderId="0" xfId="34" quotePrefix="1" applyFont="1" applyFill="1" applyBorder="1" applyAlignment="1">
      <alignment horizontal="center" vertical="center"/>
    </xf>
    <xf numFmtId="0" fontId="28" fillId="28" borderId="7" xfId="34" quotePrefix="1" applyFont="1" applyFill="1" applyBorder="1" applyAlignment="1">
      <alignment horizontal="center" vertical="center"/>
    </xf>
    <xf numFmtId="0" fontId="2" fillId="28" borderId="0" xfId="37" applyNumberFormat="1" applyFont="1" applyFill="1" applyBorder="1" applyAlignment="1">
      <alignment horizontal="left" vertical="center"/>
    </xf>
    <xf numFmtId="164" fontId="4" fillId="0" borderId="26" xfId="41" applyFont="1" applyFill="1" applyBorder="1" applyAlignment="1">
      <alignment horizontal="left" vertical="center"/>
    </xf>
    <xf numFmtId="164" fontId="4" fillId="0" borderId="27" xfId="41" applyFont="1" applyFill="1" applyBorder="1" applyAlignment="1">
      <alignment horizontal="left" vertical="center"/>
    </xf>
    <xf numFmtId="164" fontId="4" fillId="0" borderId="30" xfId="41" applyFont="1" applyFill="1" applyBorder="1" applyAlignment="1">
      <alignment horizontal="left" vertical="center"/>
    </xf>
    <xf numFmtId="0" fontId="4" fillId="0" borderId="30" xfId="34" applyFont="1" applyFill="1" applyBorder="1" applyAlignment="1">
      <alignment horizontal="left" vertical="center"/>
    </xf>
    <xf numFmtId="0" fontId="4" fillId="0" borderId="26" xfId="34" applyFont="1" applyFill="1" applyBorder="1" applyAlignment="1">
      <alignment horizontal="left" vertical="center"/>
    </xf>
    <xf numFmtId="164" fontId="21" fillId="24" borderId="26" xfId="41" applyFont="1" applyFill="1" applyBorder="1" applyAlignment="1">
      <alignment horizontal="left" vertical="center"/>
    </xf>
    <xf numFmtId="164" fontId="21" fillId="24" borderId="0" xfId="41" applyFont="1" applyFill="1" applyBorder="1" applyAlignment="1">
      <alignment horizontal="left" vertical="center"/>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0" fontId="21" fillId="25" borderId="0" xfId="29" applyFont="1" applyFill="1" applyAlignment="1" applyProtection="1">
      <alignment horizontal="center" vertical="center"/>
    </xf>
    <xf numFmtId="164" fontId="24" fillId="29" borderId="30" xfId="37" applyFont="1" applyFill="1" applyBorder="1" applyAlignment="1">
      <alignment horizontal="center" vertical="center"/>
    </xf>
    <xf numFmtId="164" fontId="24" fillId="29" borderId="8" xfId="37" applyFont="1" applyFill="1" applyBorder="1" applyAlignment="1">
      <alignment horizontal="center" vertical="center"/>
    </xf>
    <xf numFmtId="0" fontId="4" fillId="29" borderId="27" xfId="34" applyFont="1" applyFill="1" applyBorder="1" applyAlignment="1">
      <alignment vertical="center"/>
    </xf>
    <xf numFmtId="0" fontId="4" fillId="29" borderId="7" xfId="34" applyFont="1" applyFill="1" applyBorder="1" applyAlignment="1">
      <alignment vertical="center"/>
    </xf>
    <xf numFmtId="164" fontId="21" fillId="24" borderId="26" xfId="37" applyFont="1" applyFill="1" applyBorder="1" applyAlignment="1">
      <alignment horizontal="center" vertical="center"/>
    </xf>
    <xf numFmtId="164" fontId="21" fillId="24" borderId="0" xfId="37" applyFont="1" applyFill="1" applyBorder="1" applyAlignment="1">
      <alignment horizontal="center" vertical="center"/>
    </xf>
    <xf numFmtId="0" fontId="4" fillId="0" borderId="26" xfId="37" applyNumberFormat="1" applyFont="1" applyFill="1" applyBorder="1" applyAlignment="1">
      <alignment horizontal="left" vertical="center"/>
    </xf>
    <xf numFmtId="164" fontId="4" fillId="0" borderId="26" xfId="34" applyNumberFormat="1" applyFont="1" applyFill="1" applyBorder="1" applyAlignment="1" applyProtection="1">
      <alignment vertical="center"/>
    </xf>
    <xf numFmtId="0" fontId="4" fillId="0" borderId="27" xfId="34" applyNumberFormat="1" applyFont="1" applyFill="1" applyBorder="1" applyAlignment="1" applyProtection="1">
      <alignment horizontal="left" vertical="center"/>
    </xf>
    <xf numFmtId="0" fontId="4" fillId="0" borderId="29" xfId="34" applyNumberFormat="1" applyFont="1" applyFill="1" applyBorder="1" applyAlignment="1" applyProtection="1">
      <alignment horizontal="left" vertical="center"/>
    </xf>
    <xf numFmtId="0" fontId="4" fillId="0" borderId="30" xfId="34" applyNumberFormat="1" applyFont="1" applyFill="1" applyBorder="1" applyAlignment="1" applyProtection="1">
      <alignment horizontal="left" vertical="center"/>
    </xf>
    <xf numFmtId="0" fontId="4" fillId="0" borderId="26" xfId="37" quotePrefix="1" applyNumberFormat="1" applyFont="1" applyFill="1" applyBorder="1" applyAlignment="1" applyProtection="1">
      <alignment horizontal="left" vertical="center"/>
    </xf>
    <xf numFmtId="0" fontId="4" fillId="0" borderId="26" xfId="34" applyNumberFormat="1" applyFont="1" applyFill="1" applyBorder="1" applyAlignment="1" applyProtection="1">
      <alignment horizontal="left" vertical="center"/>
    </xf>
    <xf numFmtId="0" fontId="4" fillId="0" borderId="30" xfId="37" quotePrefix="1" applyNumberFormat="1" applyFont="1" applyFill="1" applyBorder="1" applyAlignment="1" applyProtection="1">
      <alignment horizontal="left" vertical="center"/>
    </xf>
    <xf numFmtId="0" fontId="4" fillId="0" borderId="26" xfId="37" applyNumberFormat="1" applyFont="1" applyFill="1" applyBorder="1" applyAlignment="1" applyProtection="1">
      <alignment horizontal="left" vertical="center"/>
    </xf>
    <xf numFmtId="0" fontId="24" fillId="23" borderId="30" xfId="41" applyNumberFormat="1" applyFont="1" applyFill="1" applyBorder="1" applyAlignment="1" applyProtection="1">
      <alignment horizontal="left" vertical="center"/>
    </xf>
    <xf numFmtId="0" fontId="24" fillId="23" borderId="26" xfId="37" quotePrefix="1" applyNumberFormat="1" applyFont="1" applyFill="1" applyBorder="1" applyAlignment="1" applyProtection="1">
      <alignment horizontal="left" vertical="center"/>
    </xf>
    <xf numFmtId="0" fontId="24" fillId="23" borderId="0" xfId="37" quotePrefix="1" applyNumberFormat="1" applyFont="1" applyFill="1" applyBorder="1" applyAlignment="1" applyProtection="1">
      <alignment horizontal="left" vertical="center"/>
    </xf>
    <xf numFmtId="0" fontId="24" fillId="23" borderId="26" xfId="37" applyNumberFormat="1" applyFont="1" applyFill="1" applyBorder="1" applyAlignment="1" applyProtection="1">
      <alignment horizontal="left" vertical="center"/>
    </xf>
    <xf numFmtId="0" fontId="24" fillId="23" borderId="0" xfId="37" applyNumberFormat="1" applyFont="1" applyFill="1" applyBorder="1" applyAlignment="1" applyProtection="1">
      <alignment horizontal="left" vertical="center"/>
    </xf>
    <xf numFmtId="0" fontId="24" fillId="23" borderId="27" xfId="37" applyNumberFormat="1" applyFont="1" applyFill="1" applyBorder="1" applyAlignment="1" applyProtection="1">
      <alignment horizontal="left" vertical="center"/>
    </xf>
    <xf numFmtId="0" fontId="24" fillId="23" borderId="7" xfId="37" applyNumberFormat="1" applyFont="1" applyFill="1" applyBorder="1" applyAlignment="1" applyProtection="1">
      <alignment horizontal="left" vertical="center"/>
    </xf>
    <xf numFmtId="164" fontId="24" fillId="24" borderId="30" xfId="37" applyFont="1" applyFill="1" applyBorder="1" applyAlignment="1">
      <alignment horizontal="left" vertical="center"/>
    </xf>
    <xf numFmtId="164" fontId="24" fillId="24" borderId="8" xfId="37" applyFont="1" applyFill="1" applyBorder="1" applyAlignment="1">
      <alignment horizontal="left" vertical="center"/>
    </xf>
    <xf numFmtId="164" fontId="24" fillId="24" borderId="26" xfId="37" applyFont="1" applyFill="1" applyBorder="1" applyAlignment="1">
      <alignment horizontal="left" vertical="center"/>
    </xf>
    <xf numFmtId="164" fontId="24" fillId="24" borderId="0" xfId="37" applyFont="1" applyFill="1" applyBorder="1" applyAlignment="1">
      <alignment horizontal="left" vertical="center"/>
    </xf>
    <xf numFmtId="164" fontId="4" fillId="24" borderId="27" xfId="37" applyFont="1" applyFill="1" applyBorder="1" applyAlignment="1">
      <alignment horizontal="left" vertical="center"/>
    </xf>
    <xf numFmtId="164" fontId="4" fillId="24" borderId="7" xfId="37" applyFont="1" applyFill="1" applyBorder="1" applyAlignment="1">
      <alignment horizontal="left" vertical="center"/>
    </xf>
    <xf numFmtId="164" fontId="4" fillId="25" borderId="0" xfId="37" applyFont="1" applyFill="1" applyBorder="1" applyAlignment="1">
      <alignment horizontal="left" vertical="center"/>
    </xf>
    <xf numFmtId="164" fontId="21" fillId="24" borderId="26" xfId="37" applyFont="1" applyFill="1" applyBorder="1" applyAlignment="1">
      <alignment vertical="center"/>
    </xf>
    <xf numFmtId="164" fontId="21" fillId="24" borderId="0" xfId="37" applyFont="1" applyFill="1" applyBorder="1" applyAlignment="1">
      <alignment vertical="center"/>
    </xf>
    <xf numFmtId="164" fontId="21" fillId="25" borderId="0" xfId="37" quotePrefix="1" applyFont="1" applyFill="1" applyBorder="1" applyAlignment="1">
      <alignment horizontal="center" vertical="center"/>
    </xf>
    <xf numFmtId="164" fontId="21" fillId="24" borderId="30" xfId="37" applyFont="1" applyFill="1" applyBorder="1" applyAlignment="1">
      <alignment horizontal="center" vertical="center"/>
    </xf>
    <xf numFmtId="164" fontId="21" fillId="24" borderId="8" xfId="37" applyFont="1" applyFill="1" applyBorder="1" applyAlignment="1">
      <alignment horizontal="center" vertical="center"/>
    </xf>
    <xf numFmtId="166" fontId="4" fillId="0" borderId="0" xfId="0" applyNumberFormat="1" applyFont="1"/>
    <xf numFmtId="164" fontId="4" fillId="0" borderId="0" xfId="37" applyFont="1" applyBorder="1" applyAlignment="1">
      <alignment horizontal="left" vertical="center"/>
    </xf>
    <xf numFmtId="166" fontId="4" fillId="0" borderId="0" xfId="37" applyNumberFormat="1" applyFont="1" applyFill="1" applyBorder="1" applyAlignment="1">
      <alignment horizontal="left" vertical="center"/>
    </xf>
    <xf numFmtId="164" fontId="2" fillId="28" borderId="0" xfId="37" applyFont="1" applyFill="1" applyBorder="1" applyAlignment="1">
      <alignment horizontal="left" vertical="center"/>
    </xf>
    <xf numFmtId="170" fontId="9" fillId="0" borderId="0" xfId="37" applyNumberFormat="1" applyFont="1" applyBorder="1" applyAlignment="1">
      <alignment horizontal="center" vertical="center"/>
    </xf>
    <xf numFmtId="170" fontId="24" fillId="29" borderId="31" xfId="37" applyNumberFormat="1" applyFont="1" applyFill="1" applyBorder="1" applyAlignment="1">
      <alignment horizontal="center" vertical="center"/>
    </xf>
    <xf numFmtId="170" fontId="27" fillId="24" borderId="16" xfId="37" applyNumberFormat="1" applyFont="1" applyFill="1" applyBorder="1" applyAlignment="1">
      <alignment horizontal="center" vertical="center"/>
    </xf>
    <xf numFmtId="170" fontId="4" fillId="28" borderId="16" xfId="34" applyNumberFormat="1" applyFont="1" applyFill="1" applyBorder="1" applyAlignment="1">
      <alignment vertical="center"/>
    </xf>
    <xf numFmtId="170" fontId="4" fillId="28" borderId="17" xfId="34" applyNumberFormat="1" applyFont="1" applyFill="1" applyBorder="1" applyAlignment="1">
      <alignment vertical="center"/>
    </xf>
    <xf numFmtId="170" fontId="21" fillId="23" borderId="16" xfId="37" applyNumberFormat="1" applyFont="1" applyFill="1" applyBorder="1" applyAlignment="1" applyProtection="1">
      <alignment horizontal="center" vertical="center"/>
    </xf>
    <xf numFmtId="170" fontId="4" fillId="29" borderId="19" xfId="34" applyNumberFormat="1" applyFont="1" applyFill="1" applyBorder="1" applyAlignment="1" applyProtection="1">
      <alignment horizontal="center" vertical="center"/>
    </xf>
    <xf numFmtId="170" fontId="4" fillId="23" borderId="16" xfId="34" applyNumberFormat="1" applyFont="1" applyFill="1" applyBorder="1" applyAlignment="1" applyProtection="1">
      <alignment horizontal="center" vertical="center"/>
    </xf>
    <xf numFmtId="170" fontId="4" fillId="29" borderId="18" xfId="34" applyNumberFormat="1" applyFont="1" applyFill="1" applyBorder="1" applyAlignment="1" applyProtection="1">
      <alignment horizontal="center" vertical="center"/>
    </xf>
    <xf numFmtId="170" fontId="4" fillId="25" borderId="0" xfId="34" applyNumberFormat="1" applyFont="1" applyFill="1" applyBorder="1" applyAlignment="1" applyProtection="1">
      <alignment horizontal="center" vertical="center"/>
    </xf>
    <xf numFmtId="170" fontId="24" fillId="24" borderId="31" xfId="34" applyNumberFormat="1" applyFont="1" applyFill="1" applyBorder="1" applyAlignment="1" applyProtection="1">
      <alignment horizontal="center" vertical="center"/>
    </xf>
    <xf numFmtId="170" fontId="24" fillId="24" borderId="16" xfId="34" applyNumberFormat="1" applyFont="1" applyFill="1" applyBorder="1" applyAlignment="1" applyProtection="1">
      <alignment horizontal="center" vertical="center"/>
    </xf>
    <xf numFmtId="170" fontId="4" fillId="24" borderId="17" xfId="34" applyNumberFormat="1" applyFont="1" applyFill="1" applyBorder="1" applyAlignment="1" applyProtection="1">
      <alignment horizontal="center" vertical="center"/>
    </xf>
    <xf numFmtId="170" fontId="9" fillId="25" borderId="0" xfId="37" applyNumberFormat="1" applyFont="1" applyFill="1" applyBorder="1" applyAlignment="1">
      <alignment horizontal="center" vertical="center"/>
    </xf>
    <xf numFmtId="170" fontId="21" fillId="25" borderId="0" xfId="37" quotePrefix="1" applyNumberFormat="1" applyFont="1" applyFill="1" applyBorder="1" applyAlignment="1">
      <alignment horizontal="center" vertical="center"/>
    </xf>
    <xf numFmtId="0" fontId="9" fillId="0" borderId="0" xfId="0" applyFont="1"/>
    <xf numFmtId="170" fontId="27" fillId="24" borderId="31" xfId="37" applyNumberFormat="1" applyFont="1" applyFill="1" applyBorder="1" applyAlignment="1">
      <alignment horizontal="center" vertical="center"/>
    </xf>
    <xf numFmtId="171" fontId="4" fillId="0" borderId="0" xfId="0" applyNumberFormat="1" applyFont="1"/>
    <xf numFmtId="171" fontId="4" fillId="0" borderId="0" xfId="0" quotePrefix="1" applyNumberFormat="1" applyFont="1" applyAlignment="1">
      <alignment horizontal="right"/>
    </xf>
    <xf numFmtId="170" fontId="21" fillId="24" borderId="16" xfId="41" applyNumberFormat="1" applyFont="1" applyFill="1" applyBorder="1" applyAlignment="1" applyProtection="1">
      <alignment horizontal="center" vertical="center"/>
    </xf>
    <xf numFmtId="0"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right" vertical="center"/>
    </xf>
    <xf numFmtId="0" fontId="45" fillId="28" borderId="32" xfId="0" applyFont="1" applyFill="1" applyBorder="1"/>
    <xf numFmtId="0" fontId="30" fillId="0" borderId="7" xfId="0" applyFont="1" applyBorder="1" applyAlignment="1">
      <alignment vertical="center"/>
    </xf>
    <xf numFmtId="0" fontId="31" fillId="28" borderId="33" xfId="0" applyFont="1" applyFill="1" applyBorder="1" applyAlignment="1">
      <alignment vertical="center" wrapText="1"/>
    </xf>
    <xf numFmtId="0" fontId="22" fillId="22" borderId="34" xfId="0" applyFont="1" applyFill="1" applyBorder="1" applyAlignment="1">
      <alignment horizontal="center" vertical="center"/>
    </xf>
    <xf numFmtId="0" fontId="36" fillId="32" borderId="0" xfId="0" applyFont="1" applyFill="1" applyBorder="1" applyAlignment="1">
      <alignment vertical="center"/>
    </xf>
    <xf numFmtId="0" fontId="0" fillId="32" borderId="0" xfId="0" applyFill="1"/>
    <xf numFmtId="0" fontId="36" fillId="32" borderId="0" xfId="0" applyFont="1" applyFill="1" applyBorder="1" applyAlignment="1">
      <alignment horizontal="center" vertical="center"/>
    </xf>
    <xf numFmtId="166" fontId="4" fillId="0" borderId="7" xfId="37" applyNumberFormat="1" applyFont="1" applyFill="1" applyBorder="1" applyAlignment="1">
      <alignment horizontal="left" vertical="center"/>
    </xf>
    <xf numFmtId="0" fontId="84" fillId="0" borderId="0" xfId="0" applyFont="1" applyFill="1" applyBorder="1" applyAlignment="1">
      <alignment vertical="center"/>
    </xf>
    <xf numFmtId="0" fontId="28" fillId="28" borderId="0" xfId="0" applyFont="1" applyFill="1" applyAlignment="1">
      <alignment horizontal="left"/>
    </xf>
    <xf numFmtId="0" fontId="3" fillId="24" borderId="0" xfId="0" applyFont="1" applyFill="1" applyBorder="1" applyAlignment="1">
      <alignment vertical="center"/>
    </xf>
    <xf numFmtId="0" fontId="87" fillId="23" borderId="0" xfId="0" applyFont="1" applyFill="1" applyBorder="1" applyAlignment="1">
      <alignment vertical="center"/>
    </xf>
    <xf numFmtId="164" fontId="2" fillId="23" borderId="0" xfId="37" applyFont="1" applyFill="1" applyBorder="1" applyAlignment="1">
      <alignment vertical="center"/>
    </xf>
    <xf numFmtId="0" fontId="87" fillId="33" borderId="0" xfId="0" applyFont="1" applyFill="1" applyBorder="1" applyAlignment="1">
      <alignment vertical="center"/>
    </xf>
    <xf numFmtId="164" fontId="2" fillId="33" borderId="0" xfId="37" applyFont="1" applyFill="1" applyBorder="1" applyAlignment="1">
      <alignment vertical="center"/>
    </xf>
    <xf numFmtId="164" fontId="22" fillId="33" borderId="0" xfId="37" applyFont="1" applyFill="1" applyBorder="1" applyAlignment="1">
      <alignment vertical="center"/>
    </xf>
    <xf numFmtId="0" fontId="88" fillId="34" borderId="0" xfId="34" applyFont="1" applyFill="1" applyBorder="1" applyAlignment="1">
      <alignment vertical="center"/>
    </xf>
    <xf numFmtId="20" fontId="88" fillId="34" borderId="0" xfId="34" applyNumberFormat="1" applyFont="1" applyFill="1" applyBorder="1" applyAlignment="1">
      <alignment horizontal="center" vertical="center"/>
    </xf>
    <xf numFmtId="0" fontId="89" fillId="23" borderId="0" xfId="34" applyFont="1" applyFill="1" applyBorder="1" applyAlignment="1">
      <alignment horizontal="center" vertical="center"/>
    </xf>
    <xf numFmtId="0" fontId="15" fillId="35" borderId="0" xfId="34" applyFont="1" applyFill="1" applyAlignment="1">
      <alignment vertical="center"/>
    </xf>
    <xf numFmtId="0" fontId="2" fillId="28" borderId="0" xfId="34" applyFill="1" applyAlignment="1">
      <alignment vertical="center"/>
    </xf>
    <xf numFmtId="0" fontId="28" fillId="28" borderId="0" xfId="34" quotePrefix="1" applyFont="1" applyFill="1" applyAlignment="1">
      <alignment horizontal="center" vertical="center"/>
    </xf>
    <xf numFmtId="0" fontId="28" fillId="28" borderId="0" xfId="34" applyFont="1" applyFill="1" applyAlignment="1">
      <alignment horizontal="left" vertical="center"/>
    </xf>
    <xf numFmtId="0" fontId="21" fillId="28" borderId="0" xfId="34" applyFont="1" applyFill="1" applyAlignment="1">
      <alignment horizontal="left" vertical="center"/>
    </xf>
    <xf numFmtId="0" fontId="21" fillId="28" borderId="0" xfId="34" applyFont="1" applyFill="1" applyAlignment="1">
      <alignment vertical="center"/>
    </xf>
    <xf numFmtId="20" fontId="21" fillId="28" borderId="0" xfId="34" applyNumberFormat="1" applyFont="1" applyFill="1" applyAlignment="1">
      <alignment horizontal="center" vertical="center"/>
    </xf>
    <xf numFmtId="0" fontId="3" fillId="24" borderId="0" xfId="34" applyFont="1" applyFill="1" applyBorder="1" applyAlignment="1">
      <alignment vertical="center"/>
    </xf>
    <xf numFmtId="0" fontId="3" fillId="24" borderId="0" xfId="34" applyFont="1" applyFill="1" applyBorder="1" applyAlignment="1">
      <alignment horizontal="center" vertical="center"/>
    </xf>
    <xf numFmtId="20" fontId="3" fillId="24" borderId="0" xfId="34" applyNumberFormat="1" applyFont="1" applyFill="1" applyBorder="1" applyAlignment="1">
      <alignment horizontal="center" vertical="center"/>
    </xf>
    <xf numFmtId="164" fontId="2" fillId="23" borderId="0" xfId="39" applyFont="1" applyFill="1" applyBorder="1" applyAlignment="1">
      <alignment horizontal="left" vertical="center"/>
    </xf>
    <xf numFmtId="164" fontId="19" fillId="23" borderId="0" xfId="39" applyFont="1" applyFill="1" applyBorder="1" applyAlignment="1">
      <alignment horizontal="center" vertical="center"/>
    </xf>
    <xf numFmtId="164" fontId="19" fillId="23" borderId="0" xfId="39" quotePrefix="1" applyFont="1" applyFill="1" applyBorder="1" applyAlignment="1">
      <alignment horizontal="center" vertical="center"/>
    </xf>
    <xf numFmtId="20" fontId="19" fillId="23" borderId="0" xfId="39" quotePrefix="1" applyNumberFormat="1" applyFont="1" applyFill="1" applyBorder="1" applyAlignment="1">
      <alignment horizontal="center" vertical="center"/>
    </xf>
    <xf numFmtId="0" fontId="4" fillId="25" borderId="0" xfId="34" applyFont="1" applyFill="1" applyBorder="1" applyAlignment="1">
      <alignment vertical="center"/>
    </xf>
    <xf numFmtId="0" fontId="26" fillId="25" borderId="0" xfId="39" applyNumberFormat="1" applyFont="1" applyFill="1" applyAlignment="1" applyProtection="1">
      <alignment horizontal="left" vertical="center"/>
      <protection locked="0"/>
    </xf>
    <xf numFmtId="164" fontId="22" fillId="25" borderId="0" xfId="39" applyFont="1" applyFill="1" applyAlignment="1" applyProtection="1">
      <alignment vertical="center"/>
      <protection locked="0"/>
    </xf>
    <xf numFmtId="164" fontId="26" fillId="25" borderId="0" xfId="39" applyNumberFormat="1" applyFont="1" applyFill="1" applyAlignment="1" applyProtection="1">
      <alignment horizontal="left" vertical="center"/>
      <protection locked="0"/>
    </xf>
    <xf numFmtId="164" fontId="22" fillId="25" borderId="0" xfId="39" applyNumberFormat="1" applyFont="1" applyFill="1" applyAlignment="1" applyProtection="1">
      <alignment vertical="center"/>
      <protection locked="0"/>
    </xf>
    <xf numFmtId="20" fontId="22" fillId="25" borderId="0" xfId="39" applyNumberFormat="1" applyFont="1" applyFill="1" applyAlignment="1" applyProtection="1">
      <alignment horizontal="center" vertical="center"/>
      <protection locked="0"/>
    </xf>
    <xf numFmtId="0" fontId="4" fillId="23" borderId="0" xfId="34" applyFont="1" applyFill="1" applyBorder="1" applyAlignment="1">
      <alignment vertical="center"/>
    </xf>
    <xf numFmtId="0" fontId="26" fillId="23"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vertical="center"/>
      <protection locked="0"/>
    </xf>
    <xf numFmtId="164" fontId="26" fillId="23" borderId="0" xfId="39" applyNumberFormat="1" applyFont="1" applyFill="1" applyAlignment="1" applyProtection="1">
      <alignment horizontal="left" vertical="center"/>
      <protection locked="0"/>
    </xf>
    <xf numFmtId="164" fontId="22" fillId="23" borderId="0" xfId="39" applyNumberFormat="1" applyFont="1" applyFill="1" applyAlignment="1" applyProtection="1">
      <alignment vertical="center"/>
      <protection locked="0"/>
    </xf>
    <xf numFmtId="20" fontId="22" fillId="23" borderId="0" xfId="39" applyNumberFormat="1" applyFont="1" applyFill="1" applyAlignment="1" applyProtection="1">
      <alignment horizontal="center" vertical="center"/>
      <protection locked="0"/>
    </xf>
    <xf numFmtId="0" fontId="26" fillId="0" borderId="0" xfId="39" quotePrefix="1" applyNumberFormat="1" applyFont="1" applyFill="1" applyAlignment="1" applyProtection="1">
      <alignment horizontal="left" vertical="center"/>
      <protection locked="0"/>
    </xf>
    <xf numFmtId="164" fontId="22" fillId="0" borderId="0" xfId="39" applyFont="1" applyFill="1" applyAlignment="1" applyProtection="1">
      <alignment vertical="center"/>
      <protection locked="0"/>
    </xf>
    <xf numFmtId="164" fontId="22" fillId="0" borderId="0" xfId="39" applyNumberFormat="1" applyFont="1" applyFill="1" applyAlignment="1" applyProtection="1">
      <alignment horizontal="left" vertical="center"/>
      <protection locked="0"/>
    </xf>
    <xf numFmtId="164" fontId="26" fillId="0" borderId="0" xfId="39" applyNumberFormat="1" applyFont="1" applyFill="1" applyAlignment="1" applyProtection="1">
      <alignment horizontal="left" vertical="center"/>
      <protection locked="0"/>
    </xf>
    <xf numFmtId="164" fontId="22" fillId="0" borderId="0" xfId="39" applyNumberFormat="1" applyFont="1" applyFill="1" applyAlignment="1" applyProtection="1">
      <alignment vertical="center"/>
      <protection locked="0"/>
    </xf>
    <xf numFmtId="20" fontId="22" fillId="0" borderId="0" xfId="39" applyNumberFormat="1" applyFont="1" applyFill="1" applyAlignment="1" applyProtection="1">
      <alignment horizontal="center" vertical="center"/>
      <protection locked="0"/>
    </xf>
    <xf numFmtId="164" fontId="26" fillId="23" borderId="0" xfId="39" quotePrefix="1" applyNumberFormat="1" applyFont="1" applyFill="1" applyAlignment="1" applyProtection="1">
      <alignment horizontal="left" vertical="center"/>
      <protection locked="0"/>
    </xf>
    <xf numFmtId="164" fontId="22" fillId="23" borderId="0" xfId="39" applyNumberFormat="1" applyFont="1" applyFill="1" applyAlignment="1" applyProtection="1">
      <alignment horizontal="left" vertical="center"/>
      <protection locked="0"/>
    </xf>
    <xf numFmtId="164" fontId="22" fillId="0"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horizontal="left" vertical="center"/>
      <protection locked="0"/>
    </xf>
    <xf numFmtId="164" fontId="22" fillId="0" borderId="0" xfId="39" applyFont="1" applyFill="1" applyAlignment="1" applyProtection="1">
      <alignment horizontal="left" vertical="center"/>
      <protection locked="0"/>
    </xf>
    <xf numFmtId="0" fontId="22" fillId="23" borderId="0" xfId="34" applyFont="1" applyFill="1"/>
    <xf numFmtId="0" fontId="26" fillId="23" borderId="0" xfId="39" applyNumberFormat="1" applyFont="1" applyFill="1" applyAlignment="1" applyProtection="1">
      <alignment horizontal="left" vertical="center"/>
      <protection locked="0"/>
    </xf>
    <xf numFmtId="0" fontId="22" fillId="23" borderId="0" xfId="34" applyFont="1" applyFill="1" applyAlignment="1" applyProtection="1">
      <alignment vertical="center" wrapText="1"/>
      <protection locked="0"/>
    </xf>
    <xf numFmtId="0" fontId="2" fillId="24" borderId="0" xfId="34" applyFill="1"/>
    <xf numFmtId="0" fontId="25" fillId="37" borderId="0" xfId="31" applyFont="1" applyFill="1" applyAlignment="1" applyProtection="1">
      <alignment vertical="center"/>
    </xf>
    <xf numFmtId="0" fontId="87" fillId="37" borderId="0" xfId="34" applyFont="1" applyFill="1" applyBorder="1" applyAlignment="1">
      <alignment horizontal="left" vertical="center"/>
    </xf>
    <xf numFmtId="0" fontId="87" fillId="37" borderId="0" xfId="34" applyFont="1" applyFill="1" applyBorder="1" applyAlignment="1">
      <alignment vertical="center"/>
    </xf>
    <xf numFmtId="0" fontId="87" fillId="37" borderId="0" xfId="34" applyFont="1" applyFill="1" applyBorder="1" applyAlignment="1">
      <alignment horizontal="center" vertical="center"/>
    </xf>
    <xf numFmtId="18" fontId="87" fillId="37" borderId="0" xfId="34" applyNumberFormat="1" applyFont="1" applyFill="1" applyBorder="1" applyAlignment="1">
      <alignment vertical="center"/>
    </xf>
    <xf numFmtId="170" fontId="21" fillId="28" borderId="0" xfId="34" applyNumberFormat="1" applyFont="1" applyFill="1" applyAlignment="1">
      <alignment horizontal="center" vertical="center"/>
    </xf>
    <xf numFmtId="0" fontId="26" fillId="23" borderId="0" xfId="37" quotePrefix="1" applyNumberFormat="1" applyFont="1" applyFill="1" applyAlignment="1" applyProtection="1">
      <alignment horizontal="left" vertical="center"/>
      <protection locked="0"/>
    </xf>
    <xf numFmtId="164" fontId="26" fillId="23" borderId="0" xfId="37" applyNumberFormat="1" applyFont="1" applyFill="1" applyAlignment="1" applyProtection="1">
      <alignment horizontal="left" vertical="center"/>
      <protection locked="0"/>
    </xf>
    <xf numFmtId="170" fontId="22" fillId="23" borderId="0" xfId="37" applyNumberFormat="1" applyFont="1" applyFill="1" applyAlignment="1" applyProtection="1">
      <alignment horizontal="center" vertical="center"/>
      <protection locked="0"/>
    </xf>
    <xf numFmtId="164" fontId="26" fillId="25" borderId="0" xfId="37" applyNumberFormat="1" applyFont="1" applyFill="1" applyAlignment="1" applyProtection="1">
      <alignment horizontal="left" vertical="center"/>
      <protection locked="0"/>
    </xf>
    <xf numFmtId="164" fontId="22" fillId="23" borderId="0" xfId="37" applyFont="1" applyFill="1" applyAlignment="1" applyProtection="1">
      <alignment vertical="center"/>
      <protection locked="0"/>
    </xf>
    <xf numFmtId="164" fontId="22" fillId="23" borderId="0" xfId="37" applyNumberFormat="1" applyFont="1" applyFill="1" applyAlignment="1" applyProtection="1">
      <alignment vertical="center"/>
      <protection locked="0"/>
    </xf>
    <xf numFmtId="0" fontId="26" fillId="25" borderId="0" xfId="37" quotePrefix="1" applyNumberFormat="1" applyFont="1" applyFill="1" applyAlignment="1" applyProtection="1">
      <alignment horizontal="left" vertical="center"/>
      <protection locked="0"/>
    </xf>
    <xf numFmtId="164" fontId="22" fillId="25" borderId="0" xfId="37" applyNumberFormat="1" applyFont="1" applyFill="1" applyAlignment="1" applyProtection="1">
      <alignment vertical="center"/>
      <protection locked="0"/>
    </xf>
    <xf numFmtId="170"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left" vertical="center"/>
      <protection locked="0"/>
    </xf>
    <xf numFmtId="0" fontId="22" fillId="25" borderId="0" xfId="34" applyFont="1" applyFill="1" applyAlignment="1" applyProtection="1">
      <alignment vertical="center" wrapText="1"/>
      <protection locked="0"/>
    </xf>
    <xf numFmtId="164" fontId="19" fillId="23" borderId="0" xfId="37" quotePrefix="1" applyFont="1" applyFill="1" applyBorder="1" applyAlignment="1">
      <alignment horizontal="center" vertical="center"/>
    </xf>
    <xf numFmtId="170" fontId="19" fillId="23" borderId="0" xfId="37" quotePrefix="1" applyNumberFormat="1" applyFont="1" applyFill="1" applyBorder="1" applyAlignment="1">
      <alignment horizontal="center" vertical="center"/>
    </xf>
    <xf numFmtId="164" fontId="22" fillId="25" borderId="0" xfId="37" applyFont="1" applyFill="1" applyAlignment="1" applyProtection="1">
      <alignment vertical="center"/>
      <protection locked="0"/>
    </xf>
    <xf numFmtId="49"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protection locked="0"/>
    </xf>
    <xf numFmtId="0" fontId="4" fillId="38" borderId="0" xfId="34" applyFont="1" applyFill="1" applyBorder="1" applyAlignment="1">
      <alignment vertical="center"/>
    </xf>
    <xf numFmtId="164" fontId="26" fillId="38" borderId="0" xfId="37" applyNumberFormat="1" applyFont="1" applyFill="1" applyBorder="1" applyAlignment="1" applyProtection="1">
      <alignment horizontal="left" vertical="center"/>
    </xf>
    <xf numFmtId="49" fontId="26" fillId="38" borderId="0" xfId="37" applyNumberFormat="1" applyFont="1" applyFill="1" applyBorder="1" applyAlignment="1" applyProtection="1">
      <alignment horizontal="left" vertical="center"/>
    </xf>
    <xf numFmtId="164" fontId="26" fillId="38" borderId="0" xfId="37" applyNumberFormat="1" applyFont="1" applyFill="1" applyBorder="1" applyAlignment="1" applyProtection="1">
      <alignment horizontal="left" vertical="center"/>
      <protection locked="0"/>
    </xf>
    <xf numFmtId="164" fontId="90" fillId="33" borderId="0" xfId="41" applyFont="1" applyFill="1" applyBorder="1" applyAlignment="1">
      <alignment horizontal="left" vertical="center"/>
    </xf>
    <xf numFmtId="0" fontId="90" fillId="33" borderId="0" xfId="41" applyNumberFormat="1" applyFont="1" applyFill="1" applyBorder="1" applyAlignment="1">
      <alignment horizontal="center" vertical="center"/>
    </xf>
    <xf numFmtId="164" fontId="26" fillId="33" borderId="0" xfId="37" applyNumberFormat="1" applyFont="1" applyFill="1" applyBorder="1" applyAlignment="1" applyProtection="1">
      <alignment horizontal="left" vertical="center"/>
    </xf>
    <xf numFmtId="164" fontId="90" fillId="38" borderId="0" xfId="41" applyFont="1" applyFill="1" applyBorder="1" applyAlignment="1">
      <alignment horizontal="left" vertical="center"/>
    </xf>
    <xf numFmtId="0" fontId="26" fillId="38" borderId="0" xfId="41" applyNumberFormat="1" applyFont="1" applyFill="1" applyBorder="1" applyAlignment="1" applyProtection="1">
      <alignment horizontal="left" vertical="center"/>
    </xf>
    <xf numFmtId="164" fontId="22" fillId="38" borderId="0" xfId="37" applyFont="1" applyFill="1" applyBorder="1" applyAlignment="1">
      <alignment vertical="center"/>
    </xf>
    <xf numFmtId="164" fontId="26" fillId="38" borderId="0" xfId="41" applyFont="1" applyFill="1" applyBorder="1" applyAlignment="1">
      <alignment horizontal="left" vertical="center"/>
    </xf>
    <xf numFmtId="170" fontId="26" fillId="38" borderId="0" xfId="41" applyNumberFormat="1" applyFont="1" applyFill="1" applyBorder="1" applyAlignment="1" applyProtection="1">
      <alignment horizontal="center" vertical="center"/>
    </xf>
    <xf numFmtId="0" fontId="26" fillId="33" borderId="0" xfId="41" applyNumberFormat="1" applyFont="1" applyFill="1" applyBorder="1" applyAlignment="1" applyProtection="1">
      <alignment horizontal="left" vertical="center"/>
    </xf>
    <xf numFmtId="170" fontId="2" fillId="24" borderId="0" xfId="34" applyNumberFormat="1" applyFill="1" applyAlignment="1">
      <alignment horizontal="center"/>
    </xf>
    <xf numFmtId="0" fontId="2" fillId="23" borderId="0" xfId="34" applyFill="1"/>
    <xf numFmtId="0" fontId="28" fillId="28" borderId="0" xfId="34" applyFont="1" applyFill="1" applyAlignment="1">
      <alignment horizontal="center" vertical="center"/>
    </xf>
    <xf numFmtId="0" fontId="28" fillId="40" borderId="0" xfId="34" applyFont="1" applyFill="1" applyBorder="1" applyAlignment="1">
      <alignment horizontal="left" vertical="center"/>
    </xf>
    <xf numFmtId="0" fontId="21" fillId="40" borderId="0" xfId="34" applyFont="1" applyFill="1" applyBorder="1" applyAlignment="1">
      <alignment horizontal="left" vertical="center"/>
    </xf>
    <xf numFmtId="0" fontId="21" fillId="40" borderId="0" xfId="34" applyFont="1" applyFill="1" applyBorder="1" applyAlignment="1">
      <alignment vertical="center"/>
    </xf>
    <xf numFmtId="20" fontId="21" fillId="40" borderId="0" xfId="34" applyNumberFormat="1" applyFont="1" applyFill="1" applyBorder="1" applyAlignment="1">
      <alignment horizontal="center" vertical="center"/>
    </xf>
    <xf numFmtId="0" fontId="91" fillId="36" borderId="0" xfId="34" applyFont="1" applyFill="1" applyBorder="1" applyAlignment="1">
      <alignment vertical="center"/>
    </xf>
    <xf numFmtId="0" fontId="91" fillId="41" borderId="0" xfId="34" applyFont="1" applyFill="1" applyBorder="1" applyAlignment="1">
      <alignment vertical="center"/>
    </xf>
    <xf numFmtId="0" fontId="2" fillId="23" borderId="0" xfId="34" applyFill="1" applyBorder="1" applyAlignment="1">
      <alignment vertical="center"/>
    </xf>
    <xf numFmtId="164" fontId="19" fillId="41" borderId="0" xfId="37" applyNumberFormat="1" applyFont="1" applyFill="1" applyBorder="1" applyAlignment="1" applyProtection="1">
      <alignment horizontal="center" vertical="center" wrapText="1"/>
    </xf>
    <xf numFmtId="20" fontId="19" fillId="41" borderId="0" xfId="37" applyNumberFormat="1" applyFont="1" applyFill="1" applyBorder="1" applyAlignment="1" applyProtection="1">
      <alignment horizontal="center" vertical="center" wrapText="1"/>
    </xf>
    <xf numFmtId="164" fontId="19" fillId="0" borderId="0" xfId="37" applyFont="1" applyFill="1" applyBorder="1" applyAlignment="1">
      <alignment horizontal="center" vertical="center"/>
    </xf>
    <xf numFmtId="0" fontId="26" fillId="0" borderId="0" xfId="37" applyNumberFormat="1" applyFont="1" applyFill="1" applyAlignment="1" applyProtection="1">
      <alignment horizontal="left" vertical="center"/>
      <protection locked="0"/>
    </xf>
    <xf numFmtId="164" fontId="22" fillId="0" borderId="0" xfId="37" applyFont="1" applyFill="1" applyAlignment="1" applyProtection="1">
      <alignment vertical="center"/>
      <protection locked="0"/>
    </xf>
    <xf numFmtId="164" fontId="26"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vertical="center"/>
      <protection locked="0"/>
    </xf>
    <xf numFmtId="20" fontId="22" fillId="0" borderId="0" xfId="37" applyNumberFormat="1" applyFont="1" applyFill="1" applyAlignment="1" applyProtection="1">
      <alignment horizontal="center" vertical="center"/>
      <protection locked="0"/>
    </xf>
    <xf numFmtId="0" fontId="2" fillId="0" borderId="0" xfId="34" applyFill="1"/>
    <xf numFmtId="20" fontId="22" fillId="23" borderId="0" xfId="37" applyNumberFormat="1" applyFont="1" applyFill="1" applyAlignment="1" applyProtection="1">
      <alignment horizontal="center" vertical="center"/>
      <protection locked="0"/>
    </xf>
    <xf numFmtId="0" fontId="22"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horizontal="left" vertical="center"/>
      <protection locked="0"/>
    </xf>
    <xf numFmtId="0" fontId="22" fillId="0" borderId="0" xfId="34" applyFont="1" applyFill="1" applyBorder="1" applyAlignment="1" applyProtection="1">
      <alignment vertical="center" wrapText="1"/>
      <protection locked="0"/>
    </xf>
    <xf numFmtId="0" fontId="26" fillId="0" borderId="0" xfId="37" applyNumberFormat="1" applyFont="1" applyFill="1" applyBorder="1" applyAlignment="1" applyProtection="1">
      <alignment horizontal="left" vertical="center"/>
      <protection locked="0"/>
    </xf>
    <xf numFmtId="0" fontId="22" fillId="23" borderId="0" xfId="37" applyNumberFormat="1" applyFont="1" applyFill="1" applyBorder="1" applyAlignment="1" applyProtection="1">
      <alignment horizontal="left" vertical="center"/>
      <protection locked="0"/>
    </xf>
    <xf numFmtId="164" fontId="22" fillId="23" borderId="0" xfId="37" applyNumberFormat="1" applyFont="1" applyFill="1" applyBorder="1" applyAlignment="1" applyProtection="1">
      <alignment horizontal="left" vertical="center"/>
      <protection locked="0"/>
    </xf>
    <xf numFmtId="0" fontId="22" fillId="23" borderId="0" xfId="34" applyFont="1" applyFill="1" applyBorder="1" applyAlignment="1" applyProtection="1">
      <alignment vertical="center" wrapText="1"/>
      <protection locked="0"/>
    </xf>
    <xf numFmtId="164" fontId="22" fillId="23" borderId="0" xfId="37" applyNumberFormat="1" applyFont="1" applyFill="1" applyBorder="1" applyAlignment="1" applyProtection="1">
      <alignment vertical="center"/>
      <protection locked="0"/>
    </xf>
    <xf numFmtId="0" fontId="22"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horizontal="left" vertical="center"/>
      <protection locked="0"/>
    </xf>
    <xf numFmtId="0" fontId="22" fillId="0" borderId="0" xfId="34" applyFont="1" applyFill="1" applyAlignment="1" applyProtection="1">
      <alignment vertical="center" wrapText="1"/>
      <protection locked="0"/>
    </xf>
    <xf numFmtId="0" fontId="4" fillId="24" borderId="0" xfId="34" applyFont="1" applyFill="1" applyBorder="1" applyAlignment="1">
      <alignment vertical="center"/>
    </xf>
    <xf numFmtId="0" fontId="26" fillId="24" borderId="0" xfId="41" applyNumberFormat="1" applyFont="1" applyFill="1" applyBorder="1" applyAlignment="1" applyProtection="1">
      <alignment horizontal="left" vertical="center"/>
    </xf>
    <xf numFmtId="164" fontId="26" fillId="0" borderId="0" xfId="37" quotePrefix="1" applyFont="1" applyFill="1" applyBorder="1" applyAlignment="1">
      <alignment horizontal="left" vertical="center"/>
    </xf>
    <xf numFmtId="164" fontId="26" fillId="39" borderId="0" xfId="37" applyNumberFormat="1" applyFont="1" applyFill="1" applyBorder="1" applyAlignment="1" applyProtection="1">
      <alignment horizontal="left" vertical="center"/>
    </xf>
    <xf numFmtId="164" fontId="22" fillId="0" borderId="0" xfId="37" applyFont="1" applyFill="1" applyBorder="1" applyAlignment="1">
      <alignment vertical="center"/>
    </xf>
    <xf numFmtId="0" fontId="88" fillId="0" borderId="0" xfId="34" applyFont="1" applyFill="1" applyBorder="1" applyAlignment="1">
      <alignment vertical="center"/>
    </xf>
    <xf numFmtId="20" fontId="88" fillId="0" borderId="0" xfId="34" applyNumberFormat="1" applyFont="1" applyFill="1" applyBorder="1" applyAlignment="1">
      <alignment horizontal="center" vertical="center"/>
    </xf>
    <xf numFmtId="0" fontId="88" fillId="24" borderId="0" xfId="34" applyFont="1" applyFill="1" applyBorder="1" applyAlignment="1">
      <alignment vertical="center"/>
    </xf>
    <xf numFmtId="20" fontId="88" fillId="24" borderId="0" xfId="34" applyNumberFormat="1" applyFont="1" applyFill="1" applyBorder="1" applyAlignment="1">
      <alignment horizontal="center" vertical="center"/>
    </xf>
    <xf numFmtId="0" fontId="9" fillId="28" borderId="0" xfId="34" applyFont="1" applyFill="1" applyAlignment="1">
      <alignment vertical="center"/>
    </xf>
    <xf numFmtId="164" fontId="28" fillId="40" borderId="0" xfId="37" applyNumberFormat="1" applyFont="1" applyFill="1" applyBorder="1" applyAlignment="1" applyProtection="1">
      <alignment horizontal="left" vertical="center"/>
      <protection locked="0"/>
    </xf>
    <xf numFmtId="0"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0" fontId="22" fillId="24" borderId="0" xfId="34" applyFont="1" applyFill="1" applyAlignment="1" applyProtection="1">
      <alignment vertical="center" wrapText="1"/>
      <protection locked="0"/>
    </xf>
    <xf numFmtId="164" fontId="22" fillId="24" borderId="0" xfId="37" applyNumberFormat="1" applyFont="1" applyFill="1" applyAlignment="1" applyProtection="1">
      <alignment vertical="center"/>
      <protection locked="0"/>
    </xf>
    <xf numFmtId="170" fontId="22" fillId="24" borderId="0" xfId="37" applyNumberFormat="1" applyFont="1" applyFill="1" applyAlignment="1" applyProtection="1">
      <alignment horizontal="center" vertical="center"/>
      <protection locked="0"/>
    </xf>
    <xf numFmtId="164" fontId="19" fillId="42" borderId="0" xfId="37" applyNumberFormat="1" applyFont="1" applyFill="1" applyBorder="1" applyAlignment="1" applyProtection="1">
      <alignment horizontal="center" vertical="center" wrapText="1"/>
    </xf>
    <xf numFmtId="170" fontId="19" fillId="42" borderId="0" xfId="37" applyNumberFormat="1" applyFont="1" applyFill="1" applyBorder="1" applyAlignment="1" applyProtection="1">
      <alignment horizontal="center" vertical="center" wrapText="1"/>
    </xf>
    <xf numFmtId="0" fontId="26" fillId="38" borderId="0" xfId="37" applyNumberFormat="1" applyFont="1" applyFill="1" applyAlignment="1" applyProtection="1">
      <alignment horizontal="left" vertical="center"/>
      <protection locked="0"/>
    </xf>
    <xf numFmtId="164" fontId="26" fillId="38" borderId="0" xfId="37" applyNumberFormat="1" applyFont="1" applyFill="1" applyAlignment="1" applyProtection="1">
      <alignment horizontal="left" vertical="center"/>
      <protection locked="0"/>
    </xf>
    <xf numFmtId="164" fontId="26" fillId="38" borderId="0" xfId="37" quotePrefix="1" applyNumberFormat="1" applyFont="1" applyFill="1" applyAlignment="1" applyProtection="1">
      <alignment horizontal="left" vertical="center"/>
      <protection locked="0"/>
    </xf>
    <xf numFmtId="164" fontId="22" fillId="38" borderId="0" xfId="37" applyNumberFormat="1" applyFont="1" applyFill="1" applyAlignment="1" applyProtection="1">
      <alignment vertical="center"/>
      <protection locked="0"/>
    </xf>
    <xf numFmtId="170" fontId="22" fillId="38" borderId="0" xfId="37" applyNumberFormat="1" applyFont="1" applyFill="1" applyAlignment="1" applyProtection="1">
      <alignment horizontal="center" vertical="center"/>
      <protection locked="0"/>
    </xf>
    <xf numFmtId="164" fontId="22" fillId="25" borderId="0" xfId="37" applyNumberFormat="1" applyFont="1" applyFill="1" applyAlignment="1" applyProtection="1">
      <alignment horizontal="left" vertical="center"/>
      <protection locked="0"/>
    </xf>
    <xf numFmtId="164" fontId="22" fillId="25" borderId="0" xfId="37" applyFont="1" applyFill="1" applyAlignment="1" applyProtection="1">
      <alignment horizontal="left" vertical="center"/>
      <protection locked="0"/>
    </xf>
    <xf numFmtId="164" fontId="22" fillId="38" borderId="0" xfId="37" applyFont="1" applyFill="1" applyAlignment="1" applyProtection="1">
      <alignment horizontal="left" vertical="center"/>
      <protection locked="0"/>
    </xf>
    <xf numFmtId="0" fontId="26" fillId="25" borderId="0" xfId="37" applyNumberFormat="1" applyFont="1" applyFill="1" applyBorder="1" applyAlignment="1" applyProtection="1">
      <alignment horizontal="left" vertical="center"/>
      <protection locked="0"/>
    </xf>
    <xf numFmtId="164" fontId="22" fillId="25" borderId="0" xfId="37" applyNumberFormat="1" applyFont="1" applyFill="1" applyBorder="1" applyAlignment="1" applyProtection="1">
      <alignment vertical="center"/>
      <protection locked="0"/>
    </xf>
    <xf numFmtId="0" fontId="26" fillId="38" borderId="0" xfId="37" quotePrefix="1" applyNumberFormat="1" applyFont="1" applyFill="1" applyAlignment="1" applyProtection="1">
      <alignment horizontal="left" vertical="center"/>
      <protection locked="0"/>
    </xf>
    <xf numFmtId="0" fontId="26" fillId="25" borderId="0" xfId="37" applyNumberFormat="1" applyFont="1" applyFill="1" applyAlignment="1" applyProtection="1">
      <alignment horizontal="left" vertical="center"/>
      <protection locked="0"/>
    </xf>
    <xf numFmtId="170" fontId="22" fillId="0" borderId="0" xfId="37" applyNumberFormat="1" applyFont="1" applyFill="1" applyAlignment="1" applyProtection="1">
      <alignment horizontal="center" vertical="center"/>
      <protection locked="0"/>
    </xf>
    <xf numFmtId="164" fontId="90" fillId="25" borderId="0" xfId="41" applyFont="1" applyFill="1" applyBorder="1" applyAlignment="1">
      <alignment horizontal="left" vertical="center"/>
    </xf>
    <xf numFmtId="0" fontId="90" fillId="25" borderId="0" xfId="41" applyNumberFormat="1" applyFont="1" applyFill="1" applyBorder="1" applyAlignment="1">
      <alignment horizontal="center" vertical="center"/>
    </xf>
    <xf numFmtId="164" fontId="90" fillId="25" borderId="0" xfId="41" applyFont="1" applyFill="1" applyBorder="1" applyAlignment="1">
      <alignment horizontal="center" vertical="center"/>
    </xf>
    <xf numFmtId="170" fontId="90" fillId="25" borderId="0" xfId="41" applyNumberFormat="1" applyFont="1" applyFill="1" applyBorder="1" applyAlignment="1">
      <alignment horizontal="center" vertical="center"/>
    </xf>
    <xf numFmtId="0" fontId="26" fillId="25" borderId="0" xfId="41" applyNumberFormat="1" applyFont="1" applyFill="1" applyBorder="1" applyAlignment="1" applyProtection="1">
      <alignment horizontal="left" vertical="center"/>
    </xf>
    <xf numFmtId="164" fontId="2" fillId="25" borderId="0" xfId="37" applyFont="1" applyFill="1" applyBorder="1" applyAlignment="1">
      <alignment vertical="center"/>
    </xf>
    <xf numFmtId="164" fontId="2" fillId="38" borderId="0" xfId="37" applyFont="1" applyFill="1" applyBorder="1" applyAlignment="1">
      <alignment vertical="center"/>
    </xf>
    <xf numFmtId="170" fontId="87" fillId="25" borderId="0" xfId="34" applyNumberFormat="1" applyFont="1" applyFill="1" applyBorder="1" applyAlignment="1">
      <alignment horizontal="center" vertical="center"/>
    </xf>
    <xf numFmtId="0" fontId="3" fillId="24" borderId="0" xfId="43" applyFont="1" applyFill="1" applyBorder="1" applyAlignment="1">
      <alignment vertical="center"/>
    </xf>
    <xf numFmtId="0" fontId="3" fillId="24" borderId="0" xfId="43" applyFont="1" applyFill="1" applyBorder="1" applyAlignment="1">
      <alignment horizontal="center" vertical="center"/>
    </xf>
    <xf numFmtId="170" fontId="3" fillId="24" borderId="0" xfId="43" applyNumberFormat="1" applyFont="1" applyFill="1" applyBorder="1" applyAlignment="1">
      <alignment horizontal="center" vertical="center"/>
    </xf>
    <xf numFmtId="0" fontId="4" fillId="25" borderId="0" xfId="43" applyFont="1" applyFill="1" applyBorder="1" applyAlignment="1">
      <alignment vertical="center"/>
    </xf>
    <xf numFmtId="0" fontId="4" fillId="23" borderId="0" xfId="43" applyFont="1" applyFill="1" applyBorder="1" applyAlignment="1">
      <alignment vertical="center"/>
    </xf>
    <xf numFmtId="0" fontId="22" fillId="23" borderId="0" xfId="43" applyFont="1" applyFill="1" applyAlignment="1" applyProtection="1">
      <alignment vertical="center" wrapText="1"/>
      <protection locked="0"/>
    </xf>
    <xf numFmtId="0" fontId="4" fillId="0" borderId="0" xfId="43" applyFont="1" applyFill="1" applyBorder="1" applyAlignment="1">
      <alignment vertical="center"/>
    </xf>
    <xf numFmtId="0" fontId="26" fillId="0" borderId="0" xfId="37" quotePrefix="1" applyNumberFormat="1" applyFont="1" applyFill="1" applyAlignment="1" applyProtection="1">
      <alignment horizontal="left" vertical="center"/>
      <protection locked="0"/>
    </xf>
    <xf numFmtId="0" fontId="88" fillId="23" borderId="0" xfId="43" applyFont="1" applyFill="1" applyBorder="1" applyAlignment="1">
      <alignment vertical="center"/>
    </xf>
    <xf numFmtId="0" fontId="11" fillId="23" borderId="0" xfId="43" applyFont="1" applyFill="1" applyBorder="1" applyAlignment="1">
      <alignment vertical="center"/>
    </xf>
    <xf numFmtId="170" fontId="88" fillId="23" borderId="0" xfId="43" applyNumberFormat="1" applyFont="1" applyFill="1" applyBorder="1" applyAlignment="1">
      <alignment horizontal="center" vertical="center"/>
    </xf>
    <xf numFmtId="0" fontId="88" fillId="25" borderId="0" xfId="43" applyFont="1" applyFill="1" applyBorder="1" applyAlignment="1">
      <alignment vertical="center"/>
    </xf>
    <xf numFmtId="170" fontId="88" fillId="25" borderId="0" xfId="43" applyNumberFormat="1" applyFont="1" applyFill="1" applyBorder="1" applyAlignment="1">
      <alignment horizontal="center" vertical="center"/>
    </xf>
    <xf numFmtId="0" fontId="4" fillId="39" borderId="0" xfId="0" applyFont="1" applyFill="1" applyBorder="1" applyAlignment="1">
      <alignment vertical="center"/>
    </xf>
    <xf numFmtId="0" fontId="4" fillId="25" borderId="0" xfId="0" applyFont="1" applyFill="1" applyBorder="1" applyAlignment="1">
      <alignment vertical="center"/>
    </xf>
    <xf numFmtId="0" fontId="4" fillId="23" borderId="0" xfId="0" applyFont="1" applyFill="1" applyBorder="1" applyAlignment="1">
      <alignment vertical="center"/>
    </xf>
    <xf numFmtId="49" fontId="26" fillId="23" borderId="0" xfId="37" applyNumberFormat="1" applyFont="1" applyFill="1" applyBorder="1" applyAlignment="1" applyProtection="1">
      <alignment horizontal="left" vertical="center"/>
    </xf>
    <xf numFmtId="164" fontId="90" fillId="23" borderId="0" xfId="41" applyFont="1" applyFill="1" applyBorder="1" applyAlignment="1">
      <alignment horizontal="left" vertical="center"/>
    </xf>
    <xf numFmtId="0" fontId="26" fillId="23" borderId="0" xfId="41" applyNumberFormat="1" applyFont="1" applyFill="1" applyBorder="1" applyAlignment="1" applyProtection="1">
      <alignment horizontal="left" vertical="center"/>
    </xf>
    <xf numFmtId="0" fontId="21" fillId="24" borderId="0" xfId="43" applyFont="1" applyFill="1" applyBorder="1" applyAlignment="1">
      <alignment vertical="center"/>
    </xf>
    <xf numFmtId="0" fontId="25" fillId="24" borderId="0" xfId="37" applyNumberFormat="1" applyFont="1" applyFill="1" applyAlignment="1" applyProtection="1">
      <alignment horizontal="left" vertical="center"/>
      <protection locked="0"/>
    </xf>
    <xf numFmtId="164" fontId="25" fillId="24" borderId="0" xfId="37" applyNumberFormat="1" applyFont="1" applyFill="1" applyAlignment="1" applyProtection="1">
      <alignment horizontal="left" vertical="center"/>
      <protection locked="0"/>
    </xf>
    <xf numFmtId="0" fontId="25" fillId="24" borderId="0" xfId="43" applyFont="1" applyFill="1" applyAlignment="1" applyProtection="1">
      <alignment vertical="center" wrapText="1"/>
      <protection locked="0"/>
    </xf>
    <xf numFmtId="164" fontId="25" fillId="24" borderId="0" xfId="37" applyNumberFormat="1" applyFont="1" applyFill="1" applyAlignment="1" applyProtection="1">
      <alignment vertical="center"/>
      <protection locked="0"/>
    </xf>
    <xf numFmtId="170" fontId="25" fillId="24" borderId="0" xfId="37" applyNumberFormat="1" applyFont="1" applyFill="1" applyAlignment="1" applyProtection="1">
      <alignment horizontal="center" vertical="center"/>
      <protection locked="0"/>
    </xf>
    <xf numFmtId="164" fontId="2" fillId="24" borderId="0" xfId="37" applyFont="1" applyFill="1" applyBorder="1" applyAlignment="1">
      <alignment horizontal="left" vertical="center"/>
    </xf>
    <xf numFmtId="164" fontId="22" fillId="38" borderId="0" xfId="37" applyNumberFormat="1" applyFont="1" applyFill="1" applyAlignment="1" applyProtection="1">
      <alignment horizontal="left" vertical="center"/>
      <protection locked="0"/>
    </xf>
    <xf numFmtId="164" fontId="26" fillId="25" borderId="0" xfId="37" quotePrefix="1" applyNumberFormat="1" applyFont="1" applyFill="1" applyAlignment="1" applyProtection="1">
      <alignment horizontal="left" vertical="center"/>
      <protection locked="0"/>
    </xf>
    <xf numFmtId="0" fontId="2" fillId="38" borderId="0" xfId="34" applyFill="1"/>
    <xf numFmtId="0" fontId="4" fillId="0" borderId="0" xfId="43" applyFont="1" applyFill="1" applyBorder="1" applyAlignment="1">
      <alignment horizontal="left" vertical="center"/>
    </xf>
    <xf numFmtId="0" fontId="22" fillId="0" borderId="0" xfId="43" applyFont="1" applyFill="1" applyBorder="1" applyAlignment="1">
      <alignment vertical="center"/>
    </xf>
    <xf numFmtId="0" fontId="28" fillId="28" borderId="0" xfId="0" applyFont="1" applyFill="1"/>
    <xf numFmtId="0" fontId="22" fillId="0" borderId="0" xfId="0" applyFont="1" applyFill="1" applyBorder="1" applyAlignment="1">
      <alignment vertical="center"/>
    </xf>
    <xf numFmtId="0" fontId="3" fillId="24" borderId="0" xfId="0" applyFont="1" applyFill="1" applyBorder="1" applyAlignment="1">
      <alignment horizontal="center" vertical="center"/>
    </xf>
    <xf numFmtId="0" fontId="2" fillId="23" borderId="0" xfId="0" applyFont="1" applyFill="1" applyBorder="1" applyAlignment="1">
      <alignment vertical="center"/>
    </xf>
    <xf numFmtId="164" fontId="26" fillId="23" borderId="0" xfId="0" applyNumberFormat="1" applyFont="1" applyFill="1" applyBorder="1" applyAlignment="1" applyProtection="1">
      <alignment horizontal="left" vertical="center" wrapText="1"/>
    </xf>
    <xf numFmtId="0" fontId="2" fillId="0" borderId="0" xfId="0" applyFont="1" applyFill="1" applyBorder="1" applyAlignment="1">
      <alignment vertical="center"/>
    </xf>
    <xf numFmtId="164" fontId="26" fillId="0" borderId="0" xfId="0" applyNumberFormat="1" applyFont="1" applyFill="1" applyBorder="1" applyAlignment="1" applyProtection="1">
      <alignment horizontal="left" vertical="center" wrapText="1"/>
    </xf>
    <xf numFmtId="0" fontId="88" fillId="0" borderId="0" xfId="0" applyFont="1" applyFill="1" applyBorder="1" applyAlignment="1">
      <alignment horizontal="left"/>
    </xf>
    <xf numFmtId="164" fontId="24" fillId="25" borderId="0" xfId="37" applyFont="1" applyFill="1" applyBorder="1" applyAlignment="1">
      <alignment horizontal="left" vertical="center"/>
    </xf>
    <xf numFmtId="164" fontId="4" fillId="29" borderId="29" xfId="37" applyFont="1" applyFill="1" applyBorder="1" applyAlignment="1">
      <alignment horizontal="left" vertical="center"/>
    </xf>
    <xf numFmtId="164" fontId="24" fillId="29" borderId="29" xfId="37" applyFont="1" applyFill="1" applyBorder="1" applyAlignment="1">
      <alignment horizontal="left" vertical="center"/>
    </xf>
    <xf numFmtId="0" fontId="4" fillId="0" borderId="0" xfId="0" applyFont="1" applyFill="1"/>
    <xf numFmtId="171" fontId="4" fillId="0" borderId="0" xfId="0" applyNumberFormat="1" applyFont="1" applyFill="1"/>
    <xf numFmtId="164" fontId="78" fillId="22" borderId="34" xfId="37" applyFont="1" applyFill="1" applyBorder="1" applyAlignment="1">
      <alignment horizontal="center" vertical="center" wrapText="1"/>
    </xf>
    <xf numFmtId="0" fontId="4" fillId="0" borderId="0" xfId="0" applyFont="1" applyAlignment="1">
      <alignment wrapText="1"/>
    </xf>
    <xf numFmtId="0" fontId="22" fillId="0" borderId="0" xfId="0" applyFont="1" applyFill="1"/>
    <xf numFmtId="0" fontId="29" fillId="26" borderId="0" xfId="29" applyFont="1" applyFill="1" applyBorder="1" applyAlignment="1" applyProtection="1">
      <alignment vertical="center" wrapText="1"/>
    </xf>
    <xf numFmtId="0" fontId="29" fillId="26" borderId="9" xfId="29" applyFont="1" applyFill="1" applyBorder="1" applyAlignment="1" applyProtection="1">
      <alignment vertical="center" wrapText="1"/>
    </xf>
    <xf numFmtId="0" fontId="29" fillId="26" borderId="24" xfId="29" applyFont="1" applyFill="1" applyBorder="1" applyAlignment="1" applyProtection="1">
      <alignment vertical="center" wrapText="1"/>
    </xf>
    <xf numFmtId="0" fontId="29" fillId="26" borderId="23" xfId="29" applyFont="1" applyFill="1" applyBorder="1" applyAlignment="1" applyProtection="1">
      <alignment vertical="center" wrapText="1"/>
    </xf>
    <xf numFmtId="0" fontId="88" fillId="0" borderId="0" xfId="43" applyFont="1" applyFill="1" applyBorder="1" applyAlignment="1">
      <alignment vertical="center"/>
    </xf>
    <xf numFmtId="0" fontId="11" fillId="0" borderId="0" xfId="43" applyFont="1" applyFill="1" applyBorder="1" applyAlignment="1">
      <alignment vertical="center"/>
    </xf>
    <xf numFmtId="170" fontId="88" fillId="0" borderId="0" xfId="43" applyNumberFormat="1" applyFont="1" applyFill="1" applyBorder="1" applyAlignment="1">
      <alignment horizontal="center" vertical="center"/>
    </xf>
    <xf numFmtId="164" fontId="26" fillId="25" borderId="0" xfId="0" applyNumberFormat="1" applyFont="1" applyFill="1" applyAlignment="1" applyProtection="1">
      <alignment horizontal="left" vertical="center"/>
      <protection locked="0"/>
    </xf>
    <xf numFmtId="164" fontId="26" fillId="23" borderId="0" xfId="0" applyNumberFormat="1" applyFont="1" applyFill="1" applyAlignment="1" applyProtection="1">
      <alignment horizontal="left" vertical="center"/>
      <protection locked="0"/>
    </xf>
    <xf numFmtId="2" fontId="4" fillId="0" borderId="0" xfId="0" applyNumberFormat="1" applyFont="1"/>
    <xf numFmtId="164" fontId="82" fillId="0" borderId="0" xfId="34" applyNumberFormat="1" applyFont="1" applyFill="1" applyBorder="1" applyAlignment="1" applyProtection="1">
      <alignment horizontal="left" vertical="center"/>
    </xf>
    <xf numFmtId="164" fontId="82"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right" vertical="center"/>
    </xf>
    <xf numFmtId="0" fontId="79" fillId="0" borderId="0" xfId="0" applyFont="1" applyFill="1"/>
    <xf numFmtId="0" fontId="25" fillId="27" borderId="12" xfId="0" applyFont="1" applyFill="1" applyBorder="1" applyAlignment="1">
      <alignment vertical="center"/>
    </xf>
    <xf numFmtId="0" fontId="24" fillId="0" borderId="0" xfId="0" applyFont="1"/>
    <xf numFmtId="164" fontId="24" fillId="0" borderId="0" xfId="34" applyNumberFormat="1" applyFont="1" applyFill="1" applyBorder="1" applyAlignment="1" applyProtection="1">
      <alignment vertical="center"/>
    </xf>
    <xf numFmtId="49" fontId="24" fillId="0" borderId="0" xfId="29" applyNumberFormat="1" applyFont="1" applyFill="1" applyBorder="1" applyAlignment="1" applyProtection="1">
      <alignment vertical="center"/>
    </xf>
    <xf numFmtId="49" fontId="24" fillId="0" borderId="0" xfId="29" applyNumberFormat="1" applyFont="1" applyFill="1" applyBorder="1" applyAlignment="1" applyProtection="1">
      <alignment horizontal="left" vertical="center"/>
    </xf>
    <xf numFmtId="164" fontId="24" fillId="0" borderId="0" xfId="37" applyNumberFormat="1" applyFont="1" applyFill="1" applyBorder="1" applyAlignment="1" applyProtection="1">
      <alignment vertical="center"/>
    </xf>
    <xf numFmtId="0" fontId="36" fillId="43" borderId="0" xfId="43" applyFont="1" applyFill="1" applyBorder="1" applyAlignment="1">
      <alignment vertical="center"/>
    </xf>
    <xf numFmtId="170" fontId="36" fillId="43" borderId="0" xfId="43" applyNumberFormat="1" applyFont="1" applyFill="1" applyBorder="1" applyAlignment="1">
      <alignment horizontal="center" vertical="center"/>
    </xf>
    <xf numFmtId="0" fontId="36" fillId="43" borderId="0" xfId="43" applyFont="1" applyFill="1" applyBorder="1" applyAlignment="1">
      <alignment horizontal="center" vertical="center"/>
    </xf>
    <xf numFmtId="0" fontId="28" fillId="28" borderId="0" xfId="34" quotePrefix="1" applyFont="1" applyFill="1" applyAlignment="1">
      <alignment horizontal="left" vertical="center"/>
    </xf>
    <xf numFmtId="164" fontId="26" fillId="0" borderId="0" xfId="39" quotePrefix="1" applyNumberFormat="1" applyFont="1" applyFill="1" applyAlignment="1" applyProtection="1">
      <alignment horizontal="left" vertical="center"/>
      <protection locked="0"/>
    </xf>
    <xf numFmtId="164" fontId="90" fillId="33" borderId="0" xfId="41" applyNumberFormat="1" applyFont="1" applyFill="1" applyBorder="1" applyAlignment="1">
      <alignment horizontal="left" vertical="center"/>
    </xf>
    <xf numFmtId="164" fontId="26" fillId="33" borderId="0" xfId="39" applyNumberFormat="1" applyFont="1" applyFill="1" applyBorder="1" applyAlignment="1" applyProtection="1">
      <alignment horizontal="left" vertical="center"/>
    </xf>
    <xf numFmtId="164" fontId="22" fillId="33" borderId="0" xfId="39" applyFont="1" applyFill="1" applyBorder="1" applyAlignment="1">
      <alignment vertical="center"/>
    </xf>
    <xf numFmtId="164" fontId="90" fillId="23" borderId="0" xfId="41" applyNumberFormat="1" applyFont="1" applyFill="1" applyBorder="1" applyAlignment="1">
      <alignment horizontal="left" vertical="center"/>
    </xf>
    <xf numFmtId="164" fontId="22" fillId="23" borderId="0" xfId="39" applyFont="1" applyFill="1" applyBorder="1" applyAlignment="1">
      <alignment vertical="center"/>
    </xf>
    <xf numFmtId="164" fontId="2" fillId="33" borderId="0" xfId="39" applyFont="1" applyFill="1" applyBorder="1" applyAlignment="1">
      <alignment vertical="center"/>
    </xf>
    <xf numFmtId="0" fontId="87" fillId="23" borderId="0" xfId="0" applyNumberFormat="1" applyFont="1" applyFill="1" applyBorder="1" applyAlignment="1">
      <alignment vertical="center"/>
    </xf>
    <xf numFmtId="164" fontId="2" fillId="23" borderId="0" xfId="39" applyFont="1" applyFill="1" applyBorder="1" applyAlignment="1">
      <alignment vertical="center"/>
    </xf>
    <xf numFmtId="0" fontId="87" fillId="33" borderId="0" xfId="0" applyNumberFormat="1" applyFont="1" applyFill="1" applyBorder="1" applyAlignment="1">
      <alignment vertical="center"/>
    </xf>
    <xf numFmtId="0" fontId="88" fillId="44" borderId="0" xfId="34" applyFont="1" applyFill="1" applyBorder="1" applyAlignment="1">
      <alignment vertical="center"/>
    </xf>
    <xf numFmtId="20" fontId="88" fillId="44" borderId="0" xfId="34" applyNumberFormat="1" applyFont="1" applyFill="1" applyBorder="1" applyAlignment="1">
      <alignment horizontal="center" vertical="center"/>
    </xf>
    <xf numFmtId="0" fontId="88" fillId="44" borderId="0" xfId="34" applyFont="1" applyFill="1" applyBorder="1" applyAlignment="1">
      <alignment horizontal="center" vertical="center"/>
    </xf>
    <xf numFmtId="2" fontId="4" fillId="0" borderId="7" xfId="37" applyNumberFormat="1" applyFont="1" applyFill="1" applyBorder="1" applyAlignment="1">
      <alignment horizontal="left" vertical="center"/>
    </xf>
    <xf numFmtId="164" fontId="4" fillId="0" borderId="7" xfId="41" applyNumberFormat="1" applyFont="1" applyFill="1" applyBorder="1" applyAlignment="1" applyProtection="1">
      <alignment horizontal="left" vertical="center"/>
    </xf>
    <xf numFmtId="0" fontId="87" fillId="45" borderId="0" xfId="34" applyFont="1" applyFill="1" applyBorder="1" applyAlignment="1">
      <alignment vertical="center"/>
    </xf>
    <xf numFmtId="20" fontId="87" fillId="45" borderId="0" xfId="34" applyNumberFormat="1" applyFont="1" applyFill="1" applyBorder="1" applyAlignment="1">
      <alignment horizontal="center" vertical="center"/>
    </xf>
    <xf numFmtId="0" fontId="89" fillId="43" borderId="0" xfId="43" applyFont="1" applyFill="1" applyBorder="1" applyAlignment="1">
      <alignment horizontal="center" vertical="center"/>
    </xf>
    <xf numFmtId="0" fontId="86" fillId="43" borderId="0" xfId="43" applyFont="1" applyFill="1" applyAlignment="1">
      <alignment vertical="center"/>
    </xf>
    <xf numFmtId="49" fontId="28" fillId="28" borderId="0" xfId="34" applyNumberFormat="1" applyFont="1" applyFill="1" applyAlignment="1">
      <alignment horizontal="center" vertical="center"/>
    </xf>
    <xf numFmtId="0" fontId="87" fillId="46" borderId="0" xfId="34" applyFont="1" applyFill="1" applyBorder="1" applyAlignment="1">
      <alignment vertical="center"/>
    </xf>
    <xf numFmtId="20" fontId="87" fillId="46" borderId="0" xfId="34" applyNumberFormat="1" applyFont="1" applyFill="1" applyBorder="1" applyAlignment="1">
      <alignment horizontal="center" vertical="center"/>
    </xf>
    <xf numFmtId="0" fontId="94" fillId="47" borderId="0" xfId="34" applyFont="1" applyFill="1" applyBorder="1" applyAlignment="1">
      <alignment vertical="center"/>
    </xf>
    <xf numFmtId="170" fontId="94" fillId="47" borderId="0" xfId="34" applyNumberFormat="1" applyFont="1" applyFill="1" applyBorder="1" applyAlignment="1">
      <alignment horizontal="center" vertical="center"/>
    </xf>
    <xf numFmtId="0" fontId="94" fillId="47" borderId="0" xfId="34" applyFont="1" applyFill="1" applyBorder="1" applyAlignment="1">
      <alignment horizontal="center" vertical="center"/>
    </xf>
    <xf numFmtId="0" fontId="95" fillId="25" borderId="0" xfId="34" applyFont="1" applyFill="1" applyBorder="1" applyAlignment="1">
      <alignment horizontal="center" vertical="center"/>
    </xf>
    <xf numFmtId="0" fontId="97" fillId="25" borderId="0" xfId="34" applyFont="1" applyFill="1" applyAlignment="1">
      <alignment vertical="center"/>
    </xf>
    <xf numFmtId="0" fontId="4" fillId="0" borderId="7" xfId="0" applyFont="1" applyBorder="1" applyAlignment="1">
      <alignment wrapText="1"/>
    </xf>
    <xf numFmtId="170" fontId="4" fillId="25" borderId="0" xfId="41" applyNumberFormat="1" applyFont="1" applyFill="1" applyBorder="1" applyAlignment="1" applyProtection="1">
      <alignment horizontal="right" vertical="center"/>
    </xf>
    <xf numFmtId="171" fontId="24" fillId="29" borderId="18" xfId="41" applyNumberFormat="1" applyFont="1" applyFill="1" applyBorder="1" applyAlignment="1" applyProtection="1">
      <alignment horizontal="center" vertical="center"/>
    </xf>
    <xf numFmtId="164" fontId="4" fillId="23" borderId="0" xfId="37" applyNumberFormat="1" applyFont="1" applyFill="1" applyBorder="1" applyAlignment="1" applyProtection="1">
      <alignment horizontal="left" vertical="center"/>
    </xf>
    <xf numFmtId="164" fontId="9" fillId="29" borderId="28" xfId="37" applyFont="1" applyFill="1" applyBorder="1" applyAlignment="1">
      <alignment horizontal="left" vertical="center"/>
    </xf>
    <xf numFmtId="164" fontId="9" fillId="23" borderId="0" xfId="37" applyFont="1" applyFill="1" applyBorder="1" applyAlignment="1">
      <alignment horizontal="left" vertical="center"/>
    </xf>
    <xf numFmtId="164" fontId="90" fillId="29" borderId="19" xfId="37" applyFont="1" applyFill="1" applyBorder="1" applyAlignment="1">
      <alignment horizontal="left" vertical="center"/>
    </xf>
    <xf numFmtId="164" fontId="9" fillId="0" borderId="0" xfId="37" applyFont="1" applyBorder="1" applyAlignment="1">
      <alignment horizontal="left" vertical="center"/>
    </xf>
    <xf numFmtId="164" fontId="27" fillId="24" borderId="0" xfId="37" applyFont="1" applyFill="1" applyBorder="1" applyAlignment="1">
      <alignment horizontal="center" vertical="center"/>
    </xf>
    <xf numFmtId="164" fontId="72" fillId="25" borderId="0" xfId="37" quotePrefix="1" applyFont="1" applyFill="1" applyBorder="1" applyAlignment="1">
      <alignment horizontal="left" vertical="center"/>
    </xf>
    <xf numFmtId="164" fontId="90" fillId="24" borderId="8" xfId="37" applyFont="1" applyFill="1" applyBorder="1" applyAlignment="1">
      <alignment horizontal="left" vertical="center"/>
    </xf>
    <xf numFmtId="164" fontId="90" fillId="24" borderId="0" xfId="37" applyFont="1" applyFill="1" applyBorder="1" applyAlignment="1">
      <alignment horizontal="left" vertical="center"/>
    </xf>
    <xf numFmtId="164" fontId="9" fillId="24" borderId="7" xfId="37" applyFont="1" applyFill="1" applyBorder="1" applyAlignment="1">
      <alignment horizontal="left" vertical="center"/>
    </xf>
    <xf numFmtId="164" fontId="9" fillId="25" borderId="0" xfId="37" applyFont="1" applyFill="1" applyBorder="1" applyAlignment="1">
      <alignment horizontal="left" vertical="center"/>
    </xf>
    <xf numFmtId="164" fontId="27" fillId="24" borderId="8" xfId="37" applyFont="1" applyFill="1" applyBorder="1" applyAlignment="1">
      <alignment horizontal="center" vertical="center"/>
    </xf>
    <xf numFmtId="0" fontId="4" fillId="0" borderId="0" xfId="0" applyFont="1" applyFill="1" applyAlignment="1">
      <alignment wrapText="1"/>
    </xf>
    <xf numFmtId="0" fontId="4" fillId="0" borderId="0" xfId="37" applyNumberFormat="1" applyFont="1" applyFill="1" applyBorder="1" applyAlignment="1" applyProtection="1">
      <alignment horizontal="right" vertical="center"/>
    </xf>
    <xf numFmtId="0" fontId="4" fillId="0" borderId="0" xfId="34" applyFont="1" applyFill="1" applyBorder="1" applyAlignment="1">
      <alignment horizontal="right" vertical="center"/>
    </xf>
    <xf numFmtId="0" fontId="4" fillId="0" borderId="0" xfId="37" applyNumberFormat="1" applyFont="1" applyFill="1" applyBorder="1" applyAlignment="1">
      <alignment horizontal="right" vertical="center"/>
    </xf>
    <xf numFmtId="0" fontId="0" fillId="28" borderId="0" xfId="0" applyFill="1"/>
    <xf numFmtId="0" fontId="36" fillId="48" borderId="0" xfId="43" applyFont="1" applyFill="1" applyBorder="1" applyAlignment="1">
      <alignment vertical="center"/>
    </xf>
    <xf numFmtId="170" fontId="36" fillId="48" borderId="0" xfId="43" applyNumberFormat="1" applyFont="1" applyFill="1" applyBorder="1" applyAlignment="1">
      <alignment horizontal="center" vertical="center"/>
    </xf>
    <xf numFmtId="0" fontId="36" fillId="48" borderId="0" xfId="43" applyFont="1" applyFill="1" applyBorder="1" applyAlignment="1">
      <alignment horizontal="center" vertical="center"/>
    </xf>
    <xf numFmtId="0" fontId="19" fillId="48" borderId="0" xfId="43" applyFont="1" applyFill="1" applyBorder="1" applyAlignment="1">
      <alignment horizontal="center" vertical="center"/>
    </xf>
    <xf numFmtId="0" fontId="93" fillId="48" borderId="0" xfId="43" applyFont="1" applyFill="1" applyAlignment="1">
      <alignment vertical="center"/>
    </xf>
    <xf numFmtId="0" fontId="24" fillId="29" borderId="35" xfId="29" applyFont="1" applyFill="1" applyBorder="1" applyAlignment="1" applyProtection="1">
      <alignment horizontal="center" vertical="center"/>
    </xf>
    <xf numFmtId="0" fontId="4" fillId="27" borderId="12" xfId="0" applyFont="1" applyFill="1" applyBorder="1" applyAlignment="1">
      <alignment vertical="center"/>
    </xf>
    <xf numFmtId="0" fontId="21" fillId="24" borderId="36" xfId="29" applyFont="1" applyFill="1" applyBorder="1" applyAlignment="1" applyProtection="1">
      <alignment horizontal="center" vertical="center"/>
    </xf>
    <xf numFmtId="0" fontId="21" fillId="34" borderId="36" xfId="29" applyFont="1" applyFill="1" applyBorder="1" applyAlignment="1" applyProtection="1">
      <alignment horizontal="center" vertical="center"/>
    </xf>
    <xf numFmtId="0" fontId="70" fillId="37" borderId="36" xfId="29" applyFont="1" applyFill="1" applyBorder="1" applyAlignment="1" applyProtection="1">
      <alignment horizontal="center" vertical="center"/>
    </xf>
    <xf numFmtId="0" fontId="24" fillId="49" borderId="36" xfId="29" applyFont="1" applyFill="1" applyBorder="1" applyAlignment="1" applyProtection="1">
      <alignment horizontal="center" vertical="center"/>
    </xf>
    <xf numFmtId="0" fontId="4" fillId="23" borderId="37" xfId="29" applyFont="1" applyFill="1" applyBorder="1" applyAlignment="1" applyProtection="1">
      <alignment horizontal="center"/>
    </xf>
    <xf numFmtId="0" fontId="24" fillId="50" borderId="37" xfId="29" applyFont="1" applyFill="1" applyBorder="1" applyAlignment="1" applyProtection="1">
      <alignment horizontal="center"/>
    </xf>
    <xf numFmtId="0" fontId="21" fillId="51" borderId="37" xfId="29" applyFont="1" applyFill="1" applyBorder="1" applyAlignment="1" applyProtection="1">
      <alignment horizontal="center"/>
    </xf>
    <xf numFmtId="0" fontId="24" fillId="30" borderId="37" xfId="29" applyFont="1" applyFill="1" applyBorder="1" applyAlignment="1" applyProtection="1">
      <alignment horizontal="center"/>
    </xf>
    <xf numFmtId="0" fontId="24" fillId="0" borderId="37" xfId="29" applyFont="1" applyFill="1" applyBorder="1" applyAlignment="1" applyProtection="1">
      <alignment horizontal="center"/>
    </xf>
    <xf numFmtId="0" fontId="21" fillId="48" borderId="0" xfId="29" applyFont="1" applyFill="1" applyBorder="1" applyAlignment="1" applyProtection="1">
      <alignment horizontal="center" vertical="center"/>
    </xf>
    <xf numFmtId="0" fontId="21" fillId="43" borderId="36" xfId="29" applyFont="1" applyFill="1" applyBorder="1" applyAlignment="1" applyProtection="1">
      <alignment horizontal="center" vertical="center"/>
    </xf>
    <xf numFmtId="0" fontId="21" fillId="44" borderId="0" xfId="29" applyFont="1" applyFill="1" applyBorder="1" applyAlignment="1" applyProtection="1">
      <alignment horizontal="center" vertical="center"/>
    </xf>
    <xf numFmtId="0" fontId="21" fillId="27" borderId="12" xfId="0" applyFont="1" applyFill="1" applyBorder="1" applyAlignment="1">
      <alignment vertical="center"/>
    </xf>
    <xf numFmtId="0" fontId="24" fillId="52" borderId="38" xfId="29" applyFont="1" applyFill="1" applyBorder="1" applyAlignment="1" applyProtection="1">
      <alignment horizontal="center" vertical="center"/>
    </xf>
    <xf numFmtId="0" fontId="100" fillId="27" borderId="12" xfId="0" applyFont="1" applyFill="1" applyBorder="1" applyAlignment="1">
      <alignment vertical="center"/>
    </xf>
    <xf numFmtId="0" fontId="101" fillId="29" borderId="36" xfId="29" applyFont="1" applyFill="1" applyBorder="1" applyAlignment="1" applyProtection="1">
      <alignment horizontal="center" vertical="center"/>
    </xf>
    <xf numFmtId="0" fontId="101" fillId="49" borderId="36" xfId="29" applyFont="1" applyFill="1" applyBorder="1" applyAlignment="1" applyProtection="1">
      <alignment horizontal="center" vertical="center"/>
    </xf>
    <xf numFmtId="0" fontId="101" fillId="25" borderId="36" xfId="29" applyFont="1" applyFill="1" applyBorder="1" applyAlignment="1" applyProtection="1">
      <alignment horizontal="center" vertical="center"/>
    </xf>
    <xf numFmtId="0" fontId="101" fillId="52" borderId="36" xfId="29" applyFont="1" applyFill="1" applyBorder="1" applyAlignment="1" applyProtection="1">
      <alignment horizontal="center" vertical="center"/>
    </xf>
    <xf numFmtId="0" fontId="99" fillId="44" borderId="36" xfId="29" applyFont="1" applyFill="1" applyBorder="1" applyAlignment="1" applyProtection="1">
      <alignment horizontal="center" vertical="center"/>
    </xf>
    <xf numFmtId="0" fontId="101" fillId="52" borderId="38" xfId="29" applyFont="1" applyFill="1" applyBorder="1" applyAlignment="1" applyProtection="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0" fontId="88" fillId="53" borderId="0" xfId="34" applyFont="1" applyFill="1" applyBorder="1" applyAlignment="1">
      <alignment vertical="center"/>
    </xf>
    <xf numFmtId="0" fontId="70" fillId="0" borderId="0" xfId="34" applyFont="1" applyFill="1" applyBorder="1" applyAlignment="1">
      <alignment vertical="center"/>
    </xf>
    <xf numFmtId="164" fontId="70" fillId="0" borderId="7" xfId="37" applyFont="1" applyBorder="1" applyAlignment="1">
      <alignment horizontal="left" vertical="center"/>
    </xf>
    <xf numFmtId="164" fontId="70" fillId="0" borderId="7" xfId="41" applyNumberFormat="1" applyFont="1" applyFill="1" applyBorder="1" applyAlignment="1" applyProtection="1">
      <alignment horizontal="left" vertical="center"/>
    </xf>
    <xf numFmtId="164" fontId="70" fillId="0" borderId="0" xfId="34" applyNumberFormat="1" applyFont="1" applyFill="1" applyBorder="1" applyAlignment="1" applyProtection="1">
      <alignment horizontal="left" vertical="center"/>
    </xf>
    <xf numFmtId="0" fontId="74" fillId="25" borderId="39" xfId="0" applyFont="1" applyFill="1" applyBorder="1"/>
    <xf numFmtId="0" fontId="15" fillId="0" borderId="0" xfId="0" applyFont="1"/>
    <xf numFmtId="0" fontId="29" fillId="29" borderId="7" xfId="0" applyFont="1" applyFill="1" applyBorder="1" applyAlignment="1">
      <alignment horizontal="left" vertical="center"/>
    </xf>
    <xf numFmtId="0" fontId="29" fillId="29" borderId="40" xfId="0" applyFont="1" applyFill="1" applyBorder="1" applyAlignment="1">
      <alignment horizontal="left" vertical="center"/>
    </xf>
    <xf numFmtId="0" fontId="31" fillId="26" borderId="0" xfId="0" applyFont="1" applyFill="1" applyBorder="1" applyAlignment="1">
      <alignment vertical="center" wrapText="1"/>
    </xf>
    <xf numFmtId="0" fontId="29" fillId="26" borderId="0" xfId="0" applyFont="1" applyFill="1" applyBorder="1" applyAlignment="1">
      <alignment vertical="center" wrapText="1"/>
    </xf>
    <xf numFmtId="0" fontId="31" fillId="26" borderId="37" xfId="0" applyFont="1" applyFill="1" applyBorder="1" applyAlignment="1">
      <alignment vertical="center" wrapText="1"/>
    </xf>
    <xf numFmtId="0" fontId="33" fillId="26" borderId="37" xfId="0" applyFont="1" applyFill="1" applyBorder="1" applyAlignment="1">
      <alignment vertical="center" wrapText="1"/>
    </xf>
    <xf numFmtId="0" fontId="17" fillId="26" borderId="0" xfId="0" applyFont="1" applyFill="1" applyBorder="1" applyAlignment="1"/>
    <xf numFmtId="0" fontId="17" fillId="26" borderId="9" xfId="0" applyFont="1" applyFill="1" applyBorder="1" applyAlignment="1"/>
    <xf numFmtId="0" fontId="16" fillId="29" borderId="8" xfId="0" applyFont="1" applyFill="1" applyBorder="1" applyAlignment="1">
      <alignment vertical="center" wrapText="1"/>
    </xf>
    <xf numFmtId="0" fontId="16" fillId="29" borderId="41" xfId="0" applyFont="1" applyFill="1" applyBorder="1" applyAlignment="1">
      <alignment vertical="center" wrapText="1"/>
    </xf>
    <xf numFmtId="0" fontId="16" fillId="29" borderId="0" xfId="0" applyFont="1" applyFill="1" applyBorder="1" applyAlignment="1">
      <alignment vertical="center" wrapText="1"/>
    </xf>
    <xf numFmtId="0" fontId="16" fillId="29" borderId="42" xfId="0" applyFont="1" applyFill="1" applyBorder="1" applyAlignment="1">
      <alignment vertical="center" wrapText="1"/>
    </xf>
    <xf numFmtId="0" fontId="88" fillId="34" borderId="0" xfId="34" applyFont="1" applyFill="1" applyBorder="1" applyAlignment="1">
      <alignment horizontal="center" vertical="center"/>
    </xf>
    <xf numFmtId="164" fontId="2" fillId="24" borderId="26" xfId="39" applyFont="1" applyFill="1" applyBorder="1" applyAlignment="1">
      <alignment horizontal="left" vertical="center"/>
    </xf>
    <xf numFmtId="0" fontId="15" fillId="35" borderId="0" xfId="34" applyFont="1" applyFill="1"/>
    <xf numFmtId="0" fontId="86" fillId="35" borderId="0" xfId="0" applyFont="1" applyFill="1"/>
    <xf numFmtId="0" fontId="36" fillId="50" borderId="0" xfId="0" applyFont="1" applyFill="1" applyBorder="1" applyAlignment="1">
      <alignment vertical="center"/>
    </xf>
    <xf numFmtId="18" fontId="36" fillId="50" borderId="0" xfId="0" applyNumberFormat="1" applyFont="1" applyFill="1" applyBorder="1" applyAlignment="1">
      <alignment vertical="center"/>
    </xf>
    <xf numFmtId="0" fontId="36" fillId="50" borderId="0" xfId="0" applyFont="1" applyFill="1" applyBorder="1" applyAlignment="1">
      <alignment horizontal="center" vertical="center"/>
    </xf>
    <xf numFmtId="0" fontId="89" fillId="50" borderId="0" xfId="0" applyFont="1" applyFill="1" applyBorder="1" applyAlignment="1">
      <alignment horizontal="center" vertical="center"/>
    </xf>
    <xf numFmtId="0" fontId="24" fillId="0" borderId="0" xfId="34" applyFont="1" applyFill="1" applyBorder="1" applyAlignment="1">
      <alignment horizontal="left" vertical="center"/>
    </xf>
    <xf numFmtId="164" fontId="24" fillId="0" borderId="0" xfId="41" applyFont="1" applyFill="1" applyBorder="1" applyAlignment="1">
      <alignment horizontal="center" vertical="center"/>
    </xf>
    <xf numFmtId="0" fontId="24" fillId="0" borderId="0" xfId="34" applyFont="1" applyFill="1" applyBorder="1" applyAlignment="1">
      <alignment vertical="center"/>
    </xf>
    <xf numFmtId="164" fontId="24" fillId="0" borderId="0" xfId="34" applyNumberFormat="1" applyFont="1" applyFill="1" applyBorder="1" applyAlignment="1" applyProtection="1">
      <alignment horizontal="left" vertical="center"/>
    </xf>
    <xf numFmtId="0" fontId="64" fillId="0" borderId="0" xfId="0" applyFont="1"/>
    <xf numFmtId="164" fontId="4" fillId="31" borderId="0" xfId="34" applyNumberFormat="1" applyFont="1" applyFill="1" applyBorder="1" applyAlignment="1" applyProtection="1">
      <alignment horizontal="left" vertical="center" indent="2"/>
    </xf>
    <xf numFmtId="0" fontId="4" fillId="30" borderId="0" xfId="0" applyFont="1" applyFill="1"/>
    <xf numFmtId="164" fontId="4" fillId="31" borderId="0" xfId="37" applyNumberFormat="1" applyFont="1" applyFill="1" applyBorder="1" applyAlignment="1" applyProtection="1">
      <alignment horizontal="left" vertical="center" indent="2"/>
    </xf>
    <xf numFmtId="164" fontId="4" fillId="31" borderId="7" xfId="37" applyNumberFormat="1" applyFont="1" applyFill="1" applyBorder="1" applyAlignment="1" applyProtection="1">
      <alignment horizontal="left" vertical="center" indent="2"/>
    </xf>
    <xf numFmtId="0" fontId="33" fillId="26" borderId="0" xfId="0" applyFont="1" applyFill="1" applyBorder="1" applyAlignment="1">
      <alignment vertical="center" wrapText="1"/>
    </xf>
    <xf numFmtId="0" fontId="22" fillId="26" borderId="0" xfId="0" applyFont="1" applyFill="1" applyBorder="1" applyAlignment="1"/>
    <xf numFmtId="0" fontId="17" fillId="26" borderId="37" xfId="0" applyFont="1" applyFill="1" applyBorder="1" applyAlignment="1"/>
    <xf numFmtId="0" fontId="22" fillId="26" borderId="37" xfId="0" applyFont="1" applyFill="1" applyBorder="1" applyAlignment="1"/>
    <xf numFmtId="0" fontId="31" fillId="26" borderId="37" xfId="0" applyFont="1" applyFill="1" applyBorder="1" applyAlignment="1">
      <alignment horizontal="center" vertical="center" wrapText="1"/>
    </xf>
    <xf numFmtId="167" fontId="13" fillId="26" borderId="37" xfId="0" applyNumberFormat="1" applyFont="1" applyFill="1" applyBorder="1" applyAlignment="1">
      <alignment horizontal="center" vertical="center"/>
    </xf>
    <xf numFmtId="167" fontId="13" fillId="26" borderId="43" xfId="0" applyNumberFormat="1" applyFont="1" applyFill="1" applyBorder="1" applyAlignment="1">
      <alignment horizontal="center" vertical="center"/>
    </xf>
    <xf numFmtId="0" fontId="47" fillId="24" borderId="31" xfId="0" applyFont="1" applyFill="1" applyBorder="1" applyAlignment="1">
      <alignment horizontal="left" vertical="center" indent="13"/>
    </xf>
    <xf numFmtId="0" fontId="70" fillId="0" borderId="0" xfId="0" applyFont="1"/>
    <xf numFmtId="164" fontId="70" fillId="0" borderId="0" xfId="37" applyNumberFormat="1" applyFont="1" applyFill="1" applyBorder="1" applyAlignment="1" applyProtection="1">
      <alignment horizontal="left" vertical="center"/>
    </xf>
    <xf numFmtId="0" fontId="70" fillId="0" borderId="0" xfId="0" applyFont="1" applyAlignment="1">
      <alignment horizontal="right"/>
    </xf>
    <xf numFmtId="164" fontId="70" fillId="0" borderId="0" xfId="34" applyNumberFormat="1" applyFont="1" applyFill="1" applyBorder="1" applyAlignment="1" applyProtection="1">
      <alignment horizontal="left" vertical="center" indent="4"/>
    </xf>
    <xf numFmtId="0" fontId="41" fillId="26" borderId="0" xfId="0" applyFont="1" applyFill="1" applyBorder="1" applyAlignment="1">
      <alignment vertical="center" wrapText="1"/>
    </xf>
    <xf numFmtId="20" fontId="88" fillId="53" borderId="0" xfId="34" applyNumberFormat="1" applyFont="1" applyFill="1" applyBorder="1" applyAlignment="1">
      <alignment horizontal="center" vertical="center"/>
    </xf>
    <xf numFmtId="0" fontId="15" fillId="27" borderId="0" xfId="29" applyFont="1" applyFill="1" applyBorder="1" applyAlignment="1" applyProtection="1">
      <alignment horizontal="center" vertical="center"/>
    </xf>
    <xf numFmtId="0" fontId="2" fillId="27" borderId="12" xfId="0" applyFont="1" applyFill="1" applyBorder="1" applyAlignment="1">
      <alignment vertical="center"/>
    </xf>
    <xf numFmtId="0" fontId="26" fillId="0" borderId="0" xfId="38" applyNumberFormat="1" applyFont="1" applyFill="1" applyAlignment="1" applyProtection="1">
      <alignment horizontal="left" vertical="center"/>
      <protection locked="0"/>
    </xf>
    <xf numFmtId="164" fontId="26" fillId="0" borderId="0" xfId="38" applyNumberFormat="1" applyFont="1" applyFill="1" applyAlignment="1" applyProtection="1">
      <alignment horizontal="left" vertical="center"/>
      <protection locked="0"/>
    </xf>
    <xf numFmtId="164" fontId="22" fillId="0" borderId="0" xfId="38" applyNumberFormat="1" applyFont="1" applyFill="1" applyAlignment="1" applyProtection="1">
      <alignment vertical="center"/>
      <protection locked="0"/>
    </xf>
    <xf numFmtId="20" fontId="22" fillId="0" borderId="0" xfId="38" applyNumberFormat="1" applyFont="1" applyFill="1" applyAlignment="1" applyProtection="1">
      <alignment horizontal="center" vertical="center"/>
      <protection locked="0"/>
    </xf>
    <xf numFmtId="0" fontId="26" fillId="24" borderId="0" xfId="38" applyNumberFormat="1" applyFont="1" applyFill="1" applyAlignment="1" applyProtection="1">
      <alignment horizontal="left" vertical="center"/>
      <protection locked="0"/>
    </xf>
    <xf numFmtId="164" fontId="26" fillId="24" borderId="0" xfId="38" applyNumberFormat="1" applyFont="1" applyFill="1" applyAlignment="1" applyProtection="1">
      <alignment horizontal="left" vertical="center"/>
      <protection locked="0"/>
    </xf>
    <xf numFmtId="164" fontId="22" fillId="24" borderId="0" xfId="38" applyNumberFormat="1" applyFont="1" applyFill="1" applyAlignment="1" applyProtection="1">
      <alignment vertical="center"/>
      <protection locked="0"/>
    </xf>
    <xf numFmtId="20" fontId="22" fillId="24" borderId="0" xfId="38" applyNumberFormat="1" applyFont="1" applyFill="1" applyAlignment="1" applyProtection="1">
      <alignment horizontal="center" vertical="center"/>
      <protection locked="0"/>
    </xf>
    <xf numFmtId="0" fontId="26" fillId="23" borderId="0" xfId="38" applyNumberFormat="1" applyFont="1" applyFill="1" applyAlignment="1" applyProtection="1">
      <alignment horizontal="left" vertical="center"/>
      <protection locked="0"/>
    </xf>
    <xf numFmtId="164" fontId="26" fillId="23" borderId="0" xfId="38" applyNumberFormat="1" applyFont="1" applyFill="1" applyAlignment="1" applyProtection="1">
      <alignment horizontal="left" vertical="center"/>
      <protection locked="0"/>
    </xf>
    <xf numFmtId="164" fontId="22" fillId="23" borderId="0" xfId="38" applyNumberFormat="1" applyFont="1" applyFill="1" applyAlignment="1" applyProtection="1">
      <alignment vertical="center"/>
      <protection locked="0"/>
    </xf>
    <xf numFmtId="20" fontId="22" fillId="23" borderId="0" xfId="38" applyNumberFormat="1" applyFont="1" applyFill="1" applyAlignment="1" applyProtection="1">
      <alignment horizontal="center" vertical="center"/>
      <protection locked="0"/>
    </xf>
    <xf numFmtId="0" fontId="24" fillId="53" borderId="18" xfId="29" applyFont="1" applyFill="1" applyBorder="1" applyAlignment="1" applyProtection="1">
      <alignment horizontal="center" vertical="center"/>
    </xf>
    <xf numFmtId="164" fontId="22" fillId="25" borderId="0" xfId="39" applyFont="1" applyFill="1" applyAlignment="1" applyProtection="1">
      <alignment horizontal="left" vertical="center"/>
      <protection locked="0"/>
    </xf>
    <xf numFmtId="0" fontId="11" fillId="23" borderId="0" xfId="34" applyFont="1" applyFill="1" applyBorder="1" applyAlignment="1">
      <alignment vertical="center"/>
    </xf>
    <xf numFmtId="20" fontId="2" fillId="23" borderId="0" xfId="34" applyNumberFormat="1" applyFill="1" applyAlignment="1">
      <alignment horizontal="center"/>
    </xf>
    <xf numFmtId="164" fontId="24" fillId="0" borderId="0" xfId="37" applyNumberFormat="1" applyFont="1" applyFill="1" applyBorder="1" applyAlignment="1" applyProtection="1">
      <alignment horizontal="right" vertical="center"/>
    </xf>
    <xf numFmtId="0" fontId="24" fillId="0" borderId="0" xfId="0" applyFont="1" applyAlignment="1">
      <alignment horizontal="right"/>
    </xf>
    <xf numFmtId="171" fontId="24" fillId="0" borderId="0" xfId="0" applyNumberFormat="1" applyFont="1"/>
    <xf numFmtId="1" fontId="0" fillId="0" borderId="0" xfId="0" applyNumberFormat="1"/>
    <xf numFmtId="164" fontId="4" fillId="31" borderId="0" xfId="37" quotePrefix="1" applyNumberFormat="1" applyFont="1" applyFill="1" applyBorder="1" applyAlignment="1" applyProtection="1">
      <alignment horizontal="left" vertical="center" indent="1"/>
    </xf>
    <xf numFmtId="0" fontId="87" fillId="54" borderId="0" xfId="34" applyFont="1" applyFill="1" applyBorder="1" applyAlignment="1">
      <alignment vertical="center"/>
    </xf>
    <xf numFmtId="170" fontId="87" fillId="54" borderId="0" xfId="34" applyNumberFormat="1" applyFont="1" applyFill="1" applyBorder="1" applyAlignment="1">
      <alignment horizontal="center" vertical="center"/>
    </xf>
    <xf numFmtId="0" fontId="87" fillId="54" borderId="0" xfId="34" applyFont="1" applyFill="1" applyBorder="1" applyAlignment="1">
      <alignment horizontal="center" vertical="center"/>
    </xf>
    <xf numFmtId="164"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center" vertical="center"/>
      <protection locked="0"/>
    </xf>
    <xf numFmtId="164" fontId="22" fillId="0" borderId="0" xfId="37" applyNumberFormat="1" applyFont="1" applyFill="1" applyAlignment="1" applyProtection="1">
      <alignment horizontal="center" vertical="center"/>
      <protection locked="0"/>
    </xf>
    <xf numFmtId="0" fontId="24" fillId="0" borderId="0" xfId="0" applyFont="1" applyFill="1"/>
    <xf numFmtId="0" fontId="64" fillId="0" borderId="0" xfId="0" applyFont="1" applyFill="1"/>
    <xf numFmtId="0" fontId="72" fillId="0" borderId="0" xfId="0" applyFont="1" applyFill="1" applyAlignment="1">
      <alignment wrapText="1"/>
    </xf>
    <xf numFmtId="164" fontId="70" fillId="0" borderId="0" xfId="37" applyFont="1" applyBorder="1" applyAlignment="1">
      <alignment horizontal="left" vertical="center"/>
    </xf>
    <xf numFmtId="0" fontId="4" fillId="0" borderId="0" xfId="0" applyFont="1" applyBorder="1"/>
    <xf numFmtId="0" fontId="79" fillId="0" borderId="0" xfId="0" applyFont="1" applyBorder="1"/>
    <xf numFmtId="0" fontId="4" fillId="0" borderId="0" xfId="0" applyFont="1" applyBorder="1" applyAlignment="1">
      <alignment wrapText="1"/>
    </xf>
    <xf numFmtId="0" fontId="2" fillId="25" borderId="0" xfId="34" applyFill="1" applyBorder="1" applyAlignment="1">
      <alignment vertical="center"/>
    </xf>
    <xf numFmtId="0" fontId="2" fillId="25" borderId="25" xfId="34" applyFill="1" applyBorder="1" applyAlignment="1">
      <alignment vertical="center"/>
    </xf>
    <xf numFmtId="0" fontId="2" fillId="25" borderId="0" xfId="34" applyFont="1" applyFill="1" applyBorder="1" applyAlignment="1">
      <alignment vertical="center"/>
    </xf>
    <xf numFmtId="0" fontId="15" fillId="25" borderId="0" xfId="34" applyFont="1" applyFill="1" applyBorder="1" applyAlignment="1">
      <alignment vertical="center"/>
    </xf>
    <xf numFmtId="0" fontId="35"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0" fontId="114" fillId="0" borderId="0" xfId="34" applyFont="1" applyFill="1" applyBorder="1" applyAlignment="1">
      <alignment horizontal="left" vertical="center"/>
    </xf>
    <xf numFmtId="164" fontId="114" fillId="0" borderId="0" xfId="37" applyNumberFormat="1" applyFont="1" applyFill="1" applyBorder="1" applyAlignment="1" applyProtection="1">
      <alignment horizontal="right" vertical="center"/>
    </xf>
    <xf numFmtId="0" fontId="114" fillId="0" borderId="0" xfId="0" applyFont="1"/>
    <xf numFmtId="0" fontId="115" fillId="0" borderId="0" xfId="0" applyFont="1"/>
    <xf numFmtId="0" fontId="114" fillId="0" borderId="0" xfId="0" applyFont="1" applyAlignment="1">
      <alignment wrapText="1"/>
    </xf>
    <xf numFmtId="164" fontId="24" fillId="0" borderId="0" xfId="37" applyFont="1" applyBorder="1" applyAlignment="1">
      <alignment horizontal="left" vertical="center"/>
    </xf>
    <xf numFmtId="164" fontId="4" fillId="0" borderId="7" xfId="41" applyFont="1" applyFill="1" applyBorder="1" applyAlignment="1">
      <alignment horizontal="right" vertical="center"/>
    </xf>
    <xf numFmtId="164" fontId="114" fillId="0" borderId="0" xfId="41" applyFont="1" applyFill="1" applyBorder="1" applyAlignment="1">
      <alignment horizontal="center" vertical="center"/>
    </xf>
    <xf numFmtId="0" fontId="34" fillId="55" borderId="44" xfId="0" applyFont="1" applyFill="1" applyBorder="1" applyAlignment="1">
      <alignment horizontal="center" vertical="center"/>
    </xf>
    <xf numFmtId="0" fontId="34" fillId="22" borderId="45" xfId="0" applyFont="1" applyFill="1" applyBorder="1" applyAlignment="1">
      <alignment horizontal="center" vertical="center"/>
    </xf>
    <xf numFmtId="0" fontId="31" fillId="23" borderId="15" xfId="0" quotePrefix="1" applyFont="1" applyFill="1" applyBorder="1" applyAlignment="1">
      <alignment horizontal="center" vertical="center" wrapText="1"/>
    </xf>
    <xf numFmtId="0" fontId="30" fillId="26" borderId="37" xfId="0" applyFont="1" applyFill="1" applyBorder="1" applyAlignment="1">
      <alignment vertical="center"/>
    </xf>
    <xf numFmtId="0" fontId="31" fillId="23" borderId="46" xfId="0" quotePrefix="1" applyFont="1" applyFill="1" applyBorder="1" applyAlignment="1">
      <alignment horizontal="center" vertical="center" wrapText="1"/>
    </xf>
    <xf numFmtId="0" fontId="31" fillId="55" borderId="46" xfId="0" quotePrefix="1" applyFont="1" applyFill="1" applyBorder="1" applyAlignment="1">
      <alignment horizontal="center" vertical="center" wrapText="1"/>
    </xf>
    <xf numFmtId="0" fontId="31" fillId="28" borderId="47" xfId="0" applyFont="1" applyFill="1" applyBorder="1" applyAlignment="1">
      <alignment horizontal="center" vertical="center" wrapText="1"/>
    </xf>
    <xf numFmtId="0" fontId="41" fillId="26" borderId="12" xfId="0" applyFont="1" applyFill="1" applyBorder="1" applyAlignment="1">
      <alignment vertical="center" wrapText="1"/>
    </xf>
    <xf numFmtId="0" fontId="30" fillId="55" borderId="46" xfId="0" applyFont="1" applyFill="1" applyBorder="1" applyAlignment="1">
      <alignment horizontal="center" vertical="center" wrapText="1"/>
    </xf>
    <xf numFmtId="0" fontId="31" fillId="28" borderId="46" xfId="0" applyFont="1" applyFill="1" applyBorder="1" applyAlignment="1">
      <alignment horizontal="center" vertical="center" wrapText="1"/>
    </xf>
    <xf numFmtId="0" fontId="31" fillId="26" borderId="48" xfId="0" applyFont="1" applyFill="1" applyBorder="1" applyAlignment="1">
      <alignment vertical="center" wrapText="1"/>
    </xf>
    <xf numFmtId="0" fontId="31" fillId="23" borderId="49" xfId="0" applyFont="1" applyFill="1" applyBorder="1" applyAlignment="1">
      <alignment horizontal="center" vertical="center" wrapText="1"/>
    </xf>
    <xf numFmtId="0" fontId="33" fillId="26" borderId="48" xfId="0" applyFont="1" applyFill="1" applyBorder="1" applyAlignment="1">
      <alignment vertical="center" wrapText="1"/>
    </xf>
    <xf numFmtId="0" fontId="31" fillId="38" borderId="11" xfId="0" applyFont="1" applyFill="1" applyBorder="1" applyAlignment="1">
      <alignment horizontal="center" vertical="center" wrapText="1"/>
    </xf>
    <xf numFmtId="0" fontId="29" fillId="26" borderId="11" xfId="29" applyFont="1" applyFill="1" applyBorder="1" applyAlignment="1" applyProtection="1">
      <alignment vertical="center" wrapText="1"/>
    </xf>
    <xf numFmtId="0" fontId="29" fillId="26" borderId="12" xfId="29" applyFont="1" applyFill="1" applyBorder="1" applyAlignment="1" applyProtection="1">
      <alignment vertical="center" wrapText="1"/>
    </xf>
    <xf numFmtId="0" fontId="31" fillId="38" borderId="49" xfId="0" applyFont="1" applyFill="1" applyBorder="1" applyAlignment="1">
      <alignment horizontal="center" vertical="center" wrapText="1"/>
    </xf>
    <xf numFmtId="0" fontId="45" fillId="28" borderId="7" xfId="0" applyFont="1" applyFill="1" applyBorder="1"/>
    <xf numFmtId="0" fontId="31" fillId="22" borderId="11" xfId="0" applyFont="1" applyFill="1" applyBorder="1" applyAlignment="1">
      <alignment vertical="center" wrapText="1"/>
    </xf>
    <xf numFmtId="0" fontId="31" fillId="22" borderId="0" xfId="0" applyFont="1" applyFill="1" applyBorder="1" applyAlignment="1">
      <alignment vertical="center" wrapText="1"/>
    </xf>
    <xf numFmtId="0" fontId="31" fillId="22" borderId="12" xfId="0" applyFont="1" applyFill="1" applyBorder="1" applyAlignment="1">
      <alignment vertical="center" wrapText="1"/>
    </xf>
    <xf numFmtId="0" fontId="116" fillId="0" borderId="0" xfId="0" applyFont="1"/>
    <xf numFmtId="0" fontId="116" fillId="25" borderId="0" xfId="0" applyFont="1" applyFill="1" applyAlignment="1">
      <alignment vertical="center"/>
    </xf>
    <xf numFmtId="0" fontId="117" fillId="0" borderId="0" xfId="0" applyFont="1" applyAlignment="1">
      <alignment vertical="center"/>
    </xf>
    <xf numFmtId="0" fontId="117" fillId="0" borderId="0" xfId="0" applyFont="1" applyAlignment="1">
      <alignment horizontal="right" vertical="center"/>
    </xf>
    <xf numFmtId="0" fontId="118" fillId="56" borderId="35" xfId="29" applyFont="1" applyFill="1" applyBorder="1" applyAlignment="1" applyProtection="1">
      <alignment horizontal="center" vertical="center"/>
    </xf>
    <xf numFmtId="0" fontId="118" fillId="24" borderId="36" xfId="29" applyFont="1" applyFill="1" applyBorder="1" applyAlignment="1" applyProtection="1">
      <alignment horizontal="center" vertical="center"/>
    </xf>
    <xf numFmtId="0" fontId="26" fillId="25" borderId="0" xfId="39" quotePrefix="1" applyNumberFormat="1" applyFont="1" applyFill="1" applyAlignment="1" applyProtection="1">
      <alignment horizontal="left" vertical="center"/>
      <protection locked="0"/>
    </xf>
    <xf numFmtId="0" fontId="92" fillId="0" borderId="0" xfId="0" applyFont="1"/>
    <xf numFmtId="164" fontId="4" fillId="0" borderId="8" xfId="41" applyNumberFormat="1" applyFont="1" applyFill="1" applyBorder="1" applyAlignment="1" applyProtection="1">
      <alignment horizontal="right" vertical="center"/>
    </xf>
    <xf numFmtId="0"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0" fontId="119" fillId="0" borderId="0" xfId="0" applyFont="1"/>
    <xf numFmtId="0" fontId="4" fillId="0" borderId="8" xfId="34" applyFont="1" applyFill="1" applyBorder="1" applyAlignment="1">
      <alignment vertical="center"/>
    </xf>
    <xf numFmtId="164" fontId="4" fillId="0" borderId="0" xfId="29" applyNumberFormat="1" applyFont="1" applyFill="1" applyBorder="1" applyAlignment="1" applyProtection="1">
      <alignment horizontal="left" vertical="center" indent="2"/>
    </xf>
    <xf numFmtId="0" fontId="70" fillId="0" borderId="7" xfId="34" applyFont="1" applyFill="1" applyBorder="1" applyAlignment="1">
      <alignment horizontal="left" vertical="center"/>
    </xf>
    <xf numFmtId="0" fontId="114" fillId="0" borderId="0" xfId="0" applyFont="1" applyAlignment="1">
      <alignment horizontal="right"/>
    </xf>
    <xf numFmtId="49" fontId="51" fillId="0" borderId="0" xfId="0" applyNumberFormat="1" applyFont="1"/>
    <xf numFmtId="164" fontId="4" fillId="0" borderId="0" xfId="34" applyNumberFormat="1" applyFont="1" applyFill="1" applyBorder="1" applyAlignment="1" applyProtection="1">
      <alignment horizontal="left" vertical="center" indent="2"/>
    </xf>
    <xf numFmtId="164" fontId="22" fillId="0" borderId="28" xfId="34" applyNumberFormat="1" applyFont="1" applyFill="1" applyBorder="1" applyAlignment="1" applyProtection="1">
      <alignment horizontal="left" vertical="center"/>
    </xf>
    <xf numFmtId="164" fontId="4" fillId="0" borderId="0" xfId="37" applyNumberFormat="1" applyFont="1" applyFill="1" applyBorder="1" applyAlignment="1" applyProtection="1">
      <alignment horizontal="left" vertical="center" indent="1"/>
    </xf>
    <xf numFmtId="164" fontId="81" fillId="0" borderId="0" xfId="29" applyNumberFormat="1" applyFont="1" applyFill="1" applyBorder="1" applyAlignment="1" applyProtection="1">
      <alignment horizontal="left" vertical="center" indent="3"/>
    </xf>
    <xf numFmtId="164" fontId="81" fillId="0" borderId="0" xfId="29" applyNumberFormat="1" applyFont="1" applyFill="1" applyBorder="1" applyAlignment="1" applyProtection="1">
      <alignment horizontal="left" vertical="center" indent="2"/>
    </xf>
    <xf numFmtId="0" fontId="88" fillId="23" borderId="0" xfId="0" applyFont="1" applyFill="1" applyBorder="1" applyAlignment="1">
      <alignment vertical="center"/>
    </xf>
    <xf numFmtId="0" fontId="88" fillId="0" borderId="0" xfId="0" applyFont="1" applyFill="1" applyBorder="1" applyAlignment="1">
      <alignment vertical="center"/>
    </xf>
    <xf numFmtId="0" fontId="24" fillId="31" borderId="20" xfId="29" applyFont="1" applyFill="1" applyBorder="1" applyAlignment="1" applyProtection="1">
      <alignment horizontal="center" vertical="center"/>
    </xf>
    <xf numFmtId="0" fontId="69" fillId="27" borderId="15" xfId="0" applyFont="1" applyFill="1" applyBorder="1"/>
    <xf numFmtId="17" fontId="21" fillId="27" borderId="25" xfId="0" quotePrefix="1" applyNumberFormat="1" applyFont="1" applyFill="1" applyBorder="1" applyAlignment="1">
      <alignment horizontal="center" vertical="center"/>
    </xf>
    <xf numFmtId="0" fontId="0" fillId="27" borderId="11" xfId="0" applyFill="1" applyBorder="1"/>
    <xf numFmtId="0" fontId="0" fillId="27" borderId="23" xfId="0" applyFill="1" applyBorder="1" applyAlignment="1">
      <alignment vertical="center"/>
    </xf>
    <xf numFmtId="17" fontId="21" fillId="27" borderId="9" xfId="0" quotePrefix="1" applyNumberFormat="1" applyFont="1" applyFill="1" applyBorder="1" applyAlignment="1">
      <alignment horizontal="center" vertical="center"/>
    </xf>
    <xf numFmtId="0" fontId="0" fillId="27" borderId="24" xfId="0" applyFill="1" applyBorder="1" applyAlignment="1">
      <alignment vertical="center"/>
    </xf>
    <xf numFmtId="164" fontId="80" fillId="0" borderId="0" xfId="29" applyNumberFormat="1" applyFont="1" applyFill="1" applyBorder="1" applyAlignment="1" applyProtection="1">
      <alignment horizontal="left" vertical="center"/>
    </xf>
    <xf numFmtId="164" fontId="70" fillId="0" borderId="7" xfId="41" quotePrefix="1" applyFont="1" applyFill="1" applyBorder="1" applyAlignment="1">
      <alignment horizontal="center" vertical="center"/>
    </xf>
    <xf numFmtId="164" fontId="4" fillId="0" borderId="7" xfId="41" applyNumberFormat="1" applyFont="1" applyFill="1" applyBorder="1" applyAlignment="1" applyProtection="1">
      <alignment horizontal="left" vertical="center" indent="2"/>
    </xf>
    <xf numFmtId="0" fontId="31" fillId="26" borderId="0" xfId="0" applyFont="1" applyFill="1" applyBorder="1" applyAlignment="1">
      <alignment horizontal="center" vertical="center" wrapText="1"/>
    </xf>
    <xf numFmtId="164" fontId="26" fillId="0" borderId="0" xfId="37" applyNumberFormat="1" applyFont="1" applyFill="1" applyBorder="1" applyAlignment="1" applyProtection="1">
      <alignment horizontal="center" vertical="center"/>
    </xf>
    <xf numFmtId="164" fontId="22" fillId="0" borderId="0" xfId="37" applyNumberFormat="1" applyFont="1" applyFill="1" applyBorder="1" applyAlignment="1" applyProtection="1">
      <alignment vertical="center"/>
    </xf>
    <xf numFmtId="165" fontId="22" fillId="0"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vertical="center"/>
    </xf>
    <xf numFmtId="165" fontId="22" fillId="23"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horizontal="left" vertical="center"/>
    </xf>
    <xf numFmtId="164" fontId="22" fillId="23" borderId="0" xfId="37" applyNumberFormat="1" applyFont="1" applyFill="1" applyBorder="1" applyAlignment="1" applyProtection="1">
      <alignment horizontal="center" vertical="center"/>
    </xf>
    <xf numFmtId="164" fontId="22" fillId="0" borderId="0" xfId="37" applyFont="1" applyFill="1" applyAlignment="1" applyProtection="1">
      <alignment horizontal="left" vertical="center"/>
      <protection locked="0"/>
    </xf>
    <xf numFmtId="164" fontId="22" fillId="0" borderId="0" xfId="37" quotePrefix="1" applyFont="1" applyFill="1" applyAlignment="1" applyProtection="1">
      <alignment horizontal="left" vertical="center"/>
      <protection locked="0"/>
    </xf>
    <xf numFmtId="0" fontId="26"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vertical="center"/>
      <protection locked="0"/>
    </xf>
    <xf numFmtId="164" fontId="22" fillId="38" borderId="0" xfId="39" applyNumberFormat="1" applyFont="1" applyFill="1" applyAlignment="1" applyProtection="1">
      <alignment horizontal="left" vertical="center"/>
      <protection locked="0"/>
    </xf>
    <xf numFmtId="164" fontId="26" fillId="38" borderId="0" xfId="39" applyNumberFormat="1" applyFont="1" applyFill="1" applyAlignment="1" applyProtection="1">
      <alignment horizontal="left" vertical="center"/>
      <protection locked="0"/>
    </xf>
    <xf numFmtId="164" fontId="22" fillId="38" borderId="0" xfId="39" applyNumberFormat="1" applyFont="1" applyFill="1" applyAlignment="1" applyProtection="1">
      <alignment vertical="center"/>
      <protection locked="0"/>
    </xf>
    <xf numFmtId="20" fontId="22" fillId="38" borderId="0" xfId="39" applyNumberFormat="1" applyFont="1" applyFill="1" applyAlignment="1" applyProtection="1">
      <alignment horizontal="center" vertical="center"/>
      <protection locked="0"/>
    </xf>
    <xf numFmtId="164" fontId="22" fillId="38" borderId="0" xfId="39" applyFont="1" applyFill="1" applyAlignment="1" applyProtection="1">
      <alignment horizontal="left" vertical="center"/>
      <protection locked="0"/>
    </xf>
    <xf numFmtId="0" fontId="121" fillId="0" borderId="0" xfId="0" applyFont="1"/>
    <xf numFmtId="0" fontId="15" fillId="28" borderId="0" xfId="0" applyFont="1" applyFill="1"/>
    <xf numFmtId="164" fontId="19" fillId="24" borderId="0" xfId="37" applyFont="1" applyFill="1" applyBorder="1" applyAlignment="1">
      <alignment vertical="center"/>
    </xf>
    <xf numFmtId="0" fontId="2" fillId="0" borderId="0" xfId="34" applyFont="1" applyFill="1"/>
    <xf numFmtId="0" fontId="2" fillId="0" borderId="0" xfId="34"/>
    <xf numFmtId="164" fontId="22" fillId="25" borderId="0" xfId="37" quotePrefix="1" applyFont="1" applyFill="1" applyAlignment="1" applyProtection="1">
      <alignment horizontal="left" vertical="center"/>
      <protection locked="0"/>
    </xf>
    <xf numFmtId="0" fontId="2" fillId="0" borderId="0" xfId="0" quotePrefix="1" applyFont="1"/>
    <xf numFmtId="164" fontId="2" fillId="24" borderId="26" xfId="37" applyFont="1" applyFill="1" applyBorder="1" applyAlignment="1">
      <alignment horizontal="left" vertical="center"/>
    </xf>
    <xf numFmtId="164" fontId="2" fillId="24" borderId="0" xfId="39" applyFont="1" applyFill="1" applyBorder="1" applyAlignment="1">
      <alignment horizontal="left" vertical="center"/>
    </xf>
    <xf numFmtId="170" fontId="21" fillId="25" borderId="28" xfId="34" applyNumberFormat="1" applyFont="1" applyFill="1" applyBorder="1" applyAlignment="1" applyProtection="1">
      <alignment horizontal="center" vertical="center"/>
    </xf>
    <xf numFmtId="1" fontId="66" fillId="0" borderId="26" xfId="37" applyNumberFormat="1" applyFont="1" applyFill="1" applyBorder="1" applyAlignment="1">
      <alignment horizontal="center" vertical="center"/>
    </xf>
    <xf numFmtId="1" fontId="66" fillId="25" borderId="26" xfId="34" applyNumberFormat="1" applyFont="1" applyFill="1" applyBorder="1" applyAlignment="1">
      <alignment horizontal="center" vertical="center"/>
    </xf>
    <xf numFmtId="0" fontId="0" fillId="0" borderId="0" xfId="0"/>
    <xf numFmtId="0" fontId="31" fillId="23" borderId="46" xfId="0" applyFont="1" applyFill="1" applyBorder="1" applyAlignment="1">
      <alignment horizontal="center" vertical="center" wrapText="1"/>
    </xf>
    <xf numFmtId="0" fontId="17" fillId="26" borderId="0" xfId="0" applyFont="1" applyFill="1" applyBorder="1" applyAlignment="1">
      <alignment horizontal="center" vertical="center"/>
    </xf>
    <xf numFmtId="0" fontId="0" fillId="26" borderId="0" xfId="0" applyFill="1"/>
    <xf numFmtId="0" fontId="0" fillId="26" borderId="0" xfId="0" applyFill="1" applyBorder="1"/>
    <xf numFmtId="0" fontId="0" fillId="26" borderId="0" xfId="0" applyFill="1" applyBorder="1" applyAlignment="1"/>
    <xf numFmtId="0" fontId="39" fillId="26" borderId="0" xfId="0" applyFont="1" applyFill="1" applyBorder="1" applyAlignment="1">
      <alignment vertical="center" wrapText="1"/>
    </xf>
    <xf numFmtId="0" fontId="30" fillId="26" borderId="0" xfId="0" applyFont="1" applyFill="1" applyBorder="1" applyAlignment="1">
      <alignment vertical="center" wrapText="1"/>
    </xf>
    <xf numFmtId="0" fontId="17" fillId="26" borderId="0" xfId="0" applyFont="1" applyFill="1" applyBorder="1" applyAlignment="1">
      <alignment vertical="center" wrapText="1"/>
    </xf>
    <xf numFmtId="164" fontId="19" fillId="36" borderId="0" xfId="37" applyNumberFormat="1" applyFont="1" applyFill="1" applyBorder="1" applyAlignment="1" applyProtection="1">
      <alignment horizontal="center" vertical="center" wrapText="1"/>
    </xf>
    <xf numFmtId="20" fontId="22" fillId="67" borderId="0" xfId="37" applyNumberFormat="1" applyFont="1" applyFill="1" applyAlignment="1" applyProtection="1">
      <alignment horizontal="center" vertical="center"/>
      <protection locked="0"/>
    </xf>
    <xf numFmtId="0" fontId="22" fillId="68" borderId="0" xfId="34" applyFont="1" applyFill="1" applyAlignment="1" applyProtection="1">
      <alignment vertical="center" wrapText="1"/>
      <protection locked="0"/>
    </xf>
    <xf numFmtId="164" fontId="26" fillId="68" borderId="0" xfId="37" applyNumberFormat="1" applyFont="1" applyFill="1" applyAlignment="1" applyProtection="1">
      <alignment horizontal="left" vertical="center"/>
      <protection locked="0"/>
    </xf>
    <xf numFmtId="164" fontId="26" fillId="68" borderId="0" xfId="37" quotePrefix="1" applyFont="1" applyFill="1" applyBorder="1" applyAlignment="1">
      <alignment horizontal="left" vertical="center"/>
    </xf>
    <xf numFmtId="164" fontId="19" fillId="68" borderId="0" xfId="37" applyFont="1" applyFill="1" applyBorder="1" applyAlignment="1">
      <alignment horizontal="center" vertical="center"/>
    </xf>
    <xf numFmtId="0" fontId="2" fillId="67" borderId="0" xfId="34" applyFill="1"/>
    <xf numFmtId="164" fontId="22" fillId="67" borderId="0" xfId="37" applyNumberFormat="1" applyFont="1" applyFill="1" applyAlignment="1" applyProtection="1">
      <alignment vertical="center"/>
      <protection locked="0"/>
    </xf>
    <xf numFmtId="164" fontId="22" fillId="67" borderId="0" xfId="37" applyNumberFormat="1" applyFont="1" applyFill="1" applyAlignment="1" applyProtection="1">
      <alignment horizontal="left" vertical="center"/>
      <protection locked="0"/>
    </xf>
    <xf numFmtId="164" fontId="26" fillId="67" borderId="0" xfId="37" applyNumberFormat="1" applyFont="1" applyFill="1" applyAlignment="1" applyProtection="1">
      <alignment horizontal="left" vertical="center"/>
      <protection locked="0"/>
    </xf>
    <xf numFmtId="164" fontId="22" fillId="67" borderId="0" xfId="37" applyFont="1" applyFill="1" applyAlignment="1" applyProtection="1">
      <alignment horizontal="left" vertical="center"/>
      <protection locked="0"/>
    </xf>
    <xf numFmtId="0" fontId="4" fillId="67" borderId="0" xfId="34" applyFont="1" applyFill="1" applyBorder="1" applyAlignment="1">
      <alignment vertical="center"/>
    </xf>
    <xf numFmtId="0" fontId="0" fillId="0" borderId="0" xfId="0"/>
    <xf numFmtId="0" fontId="15" fillId="28" borderId="0" xfId="34" applyFont="1" applyFill="1"/>
    <xf numFmtId="0" fontId="28" fillId="28" borderId="0" xfId="34" applyFont="1" applyFill="1" applyAlignment="1">
      <alignment horizontal="center" wrapText="1"/>
    </xf>
    <xf numFmtId="164" fontId="28" fillId="28" borderId="0" xfId="34" applyNumberFormat="1" applyFont="1" applyFill="1" applyAlignment="1">
      <alignment horizontal="left"/>
    </xf>
    <xf numFmtId="0" fontId="28" fillId="28" borderId="0" xfId="34" applyFont="1" applyFill="1" applyAlignment="1">
      <alignment horizontal="left" wrapText="1"/>
    </xf>
    <xf numFmtId="0" fontId="28" fillId="28" borderId="0" xfId="34" applyFont="1" applyFill="1" applyAlignment="1">
      <alignment wrapText="1"/>
    </xf>
    <xf numFmtId="0" fontId="24" fillId="28" borderId="0" xfId="34" applyFont="1" applyFill="1" applyAlignment="1">
      <alignment horizontal="center"/>
    </xf>
    <xf numFmtId="0" fontId="28" fillId="28" borderId="0" xfId="34" applyFont="1" applyFill="1" applyAlignment="1">
      <alignment horizontal="left"/>
    </xf>
    <xf numFmtId="0" fontId="9" fillId="28" borderId="0" xfId="34" applyFont="1" applyFill="1"/>
    <xf numFmtId="0" fontId="28" fillId="24" borderId="0" xfId="34" applyFont="1" applyFill="1" applyBorder="1" applyAlignment="1">
      <alignment vertical="center"/>
    </xf>
    <xf numFmtId="0" fontId="28" fillId="24" borderId="0" xfId="34" applyFont="1" applyFill="1" applyAlignment="1">
      <alignment wrapText="1"/>
    </xf>
    <xf numFmtId="0" fontId="28" fillId="24" borderId="0" xfId="34" applyFont="1" applyFill="1" applyAlignment="1">
      <alignment horizontal="left"/>
    </xf>
    <xf numFmtId="0" fontId="28" fillId="24" borderId="0" xfId="34" applyFont="1" applyFill="1" applyAlignment="1">
      <alignment horizontal="left" wrapText="1"/>
    </xf>
    <xf numFmtId="164" fontId="126" fillId="24" borderId="26" xfId="40" applyFont="1" applyFill="1" applyBorder="1" applyAlignment="1">
      <alignment horizontal="left" vertical="center"/>
    </xf>
    <xf numFmtId="164" fontId="126" fillId="23" borderId="0" xfId="40" applyFont="1" applyFill="1" applyBorder="1" applyAlignment="1">
      <alignment vertical="center"/>
    </xf>
    <xf numFmtId="164" fontId="126" fillId="23" borderId="0" xfId="40" applyFont="1" applyFill="1" applyBorder="1" applyAlignment="1">
      <alignment horizontal="left" vertical="center"/>
    </xf>
    <xf numFmtId="164" fontId="126" fillId="23" borderId="0" xfId="40" applyFont="1" applyFill="1" applyBorder="1" applyAlignment="1">
      <alignment vertical="center" wrapText="1"/>
    </xf>
    <xf numFmtId="164" fontId="22" fillId="23" borderId="0" xfId="40" applyFont="1" applyFill="1" applyBorder="1" applyAlignment="1">
      <alignment horizontal="center" vertical="center"/>
    </xf>
    <xf numFmtId="18" fontId="126" fillId="23" borderId="0" xfId="40" applyNumberFormat="1" applyFont="1" applyFill="1" applyBorder="1" applyAlignment="1">
      <alignment vertical="center"/>
    </xf>
    <xf numFmtId="0" fontId="88" fillId="25" borderId="0" xfId="34" applyFont="1" applyFill="1" applyBorder="1" applyAlignment="1">
      <alignment vertical="center"/>
    </xf>
    <xf numFmtId="0" fontId="22" fillId="25" borderId="0" xfId="34" applyFont="1" applyFill="1" applyAlignment="1">
      <alignment wrapText="1"/>
    </xf>
    <xf numFmtId="0" fontId="22" fillId="25" borderId="0" xfId="34" applyFont="1" applyFill="1" applyAlignment="1">
      <alignment horizontal="left" wrapText="1"/>
    </xf>
    <xf numFmtId="0" fontId="22" fillId="25" borderId="0" xfId="34" applyFont="1" applyFill="1" applyBorder="1" applyAlignment="1">
      <alignment horizontal="center" vertical="center"/>
    </xf>
    <xf numFmtId="165" fontId="22" fillId="25" borderId="0" xfId="40" applyNumberFormat="1" applyFont="1" applyFill="1" applyAlignment="1" applyProtection="1">
      <alignment vertical="center"/>
    </xf>
    <xf numFmtId="0" fontId="88" fillId="23" borderId="0" xfId="34" applyFont="1" applyFill="1" applyBorder="1" applyAlignment="1">
      <alignment vertical="center"/>
    </xf>
    <xf numFmtId="0" fontId="126" fillId="23" borderId="0" xfId="34" applyFont="1" applyFill="1" applyAlignment="1">
      <alignment wrapText="1"/>
    </xf>
    <xf numFmtId="0" fontId="22" fillId="23" borderId="0" xfId="34" applyFont="1" applyFill="1" applyAlignment="1">
      <alignment horizontal="left" wrapText="1"/>
    </xf>
    <xf numFmtId="0" fontId="22" fillId="23" borderId="0" xfId="34" applyFont="1" applyFill="1" applyAlignment="1">
      <alignment wrapText="1"/>
    </xf>
    <xf numFmtId="0" fontId="22" fillId="23" borderId="0" xfId="34" applyFont="1" applyFill="1" applyBorder="1" applyAlignment="1">
      <alignment horizontal="center" vertical="center"/>
    </xf>
    <xf numFmtId="165" fontId="22" fillId="23" borderId="0" xfId="40" applyNumberFormat="1" applyFont="1" applyFill="1" applyAlignment="1" applyProtection="1">
      <alignment vertical="center"/>
    </xf>
    <xf numFmtId="0" fontId="126" fillId="25" borderId="0" xfId="34" applyFont="1" applyFill="1" applyAlignment="1">
      <alignment wrapText="1"/>
    </xf>
    <xf numFmtId="0" fontId="26" fillId="25" borderId="0" xfId="34" applyFont="1" applyFill="1" applyBorder="1" applyAlignment="1">
      <alignment vertical="center"/>
    </xf>
    <xf numFmtId="0" fontId="22" fillId="25" borderId="0" xfId="34" applyFont="1" applyFill="1"/>
    <xf numFmtId="0" fontId="26" fillId="25" borderId="0" xfId="34" applyFont="1" applyFill="1" applyBorder="1" applyAlignment="1">
      <alignment horizontal="center" vertical="center"/>
    </xf>
    <xf numFmtId="0" fontId="26" fillId="23" borderId="0" xfId="34" applyFont="1" applyFill="1" applyBorder="1" applyAlignment="1">
      <alignment vertical="center"/>
    </xf>
    <xf numFmtId="0" fontId="26" fillId="23" borderId="0" xfId="34" applyFont="1" applyFill="1" applyBorder="1" applyAlignment="1">
      <alignment horizontal="center" vertical="center"/>
    </xf>
    <xf numFmtId="165" fontId="26" fillId="25" borderId="0" xfId="40" applyNumberFormat="1" applyFont="1" applyFill="1" applyAlignment="1" applyProtection="1">
      <alignment vertical="center"/>
    </xf>
    <xf numFmtId="0" fontId="87" fillId="23" borderId="0" xfId="34" applyFont="1" applyFill="1" applyBorder="1" applyAlignment="1">
      <alignment vertical="center"/>
    </xf>
    <xf numFmtId="0" fontId="26" fillId="23" borderId="0" xfId="34" applyFont="1" applyFill="1" applyAlignment="1">
      <alignment vertical="center"/>
    </xf>
    <xf numFmtId="164" fontId="26" fillId="23" borderId="0" xfId="40" applyNumberFormat="1" applyFont="1" applyFill="1" applyAlignment="1" applyProtection="1">
      <alignment horizontal="left" vertical="center"/>
    </xf>
    <xf numFmtId="164" fontId="26" fillId="23" borderId="0" xfId="40" applyFont="1" applyFill="1" applyAlignment="1">
      <alignment horizontal="left" vertical="center"/>
    </xf>
    <xf numFmtId="164" fontId="26" fillId="23" borderId="0" xfId="40" applyFont="1" applyFill="1" applyAlignment="1">
      <alignment vertical="center"/>
    </xf>
    <xf numFmtId="165" fontId="26" fillId="23" borderId="0" xfId="40" applyNumberFormat="1" applyFont="1" applyFill="1" applyAlignment="1" applyProtection="1">
      <alignment vertical="center"/>
    </xf>
    <xf numFmtId="0" fontId="87" fillId="25" borderId="0" xfId="34" applyFont="1" applyFill="1" applyBorder="1" applyAlignment="1">
      <alignment vertical="center"/>
    </xf>
    <xf numFmtId="0" fontId="26" fillId="25" borderId="0" xfId="34" applyFont="1" applyFill="1" applyAlignment="1">
      <alignment vertical="center"/>
    </xf>
    <xf numFmtId="164" fontId="26" fillId="25" borderId="0" xfId="40" applyNumberFormat="1" applyFont="1" applyFill="1" applyAlignment="1" applyProtection="1">
      <alignment horizontal="left" vertical="center"/>
    </xf>
    <xf numFmtId="164" fontId="26" fillId="25" borderId="0" xfId="40" applyFont="1" applyFill="1" applyAlignment="1">
      <alignment horizontal="left" vertical="center"/>
    </xf>
    <xf numFmtId="164" fontId="26" fillId="25" borderId="0" xfId="40" applyFont="1" applyFill="1" applyAlignment="1">
      <alignment vertical="center"/>
    </xf>
    <xf numFmtId="0" fontId="87" fillId="38" borderId="0" xfId="34" applyFont="1" applyFill="1" applyBorder="1" applyAlignment="1">
      <alignment vertical="center"/>
    </xf>
    <xf numFmtId="164" fontId="126" fillId="38" borderId="0" xfId="40" applyFont="1" applyFill="1" applyBorder="1" applyAlignment="1">
      <alignment vertical="center"/>
    </xf>
    <xf numFmtId="164" fontId="22" fillId="38" borderId="0" xfId="40" applyFont="1" applyFill="1" applyBorder="1" applyAlignment="1">
      <alignment vertical="center"/>
    </xf>
    <xf numFmtId="170" fontId="87" fillId="38" borderId="0" xfId="34" applyNumberFormat="1" applyFont="1" applyFill="1" applyBorder="1" applyAlignment="1">
      <alignment horizontal="center" vertical="center"/>
    </xf>
    <xf numFmtId="0" fontId="22" fillId="23" borderId="0" xfId="34" applyFont="1" applyFill="1" applyAlignment="1" applyProtection="1">
      <alignment wrapText="1"/>
      <protection locked="0"/>
    </xf>
    <xf numFmtId="164" fontId="134" fillId="23" borderId="0" xfId="40" applyFont="1" applyFill="1" applyBorder="1" applyAlignment="1">
      <alignment vertical="center"/>
    </xf>
    <xf numFmtId="164" fontId="134" fillId="23" borderId="0" xfId="40" applyFont="1" applyFill="1" applyBorder="1" applyAlignment="1">
      <alignment horizontal="left" vertical="center"/>
    </xf>
    <xf numFmtId="164" fontId="26" fillId="23" borderId="0" xfId="40" applyFont="1" applyFill="1" applyBorder="1" applyAlignment="1">
      <alignment vertical="center"/>
    </xf>
    <xf numFmtId="164" fontId="26" fillId="23" borderId="0" xfId="40" applyFont="1" applyFill="1" applyBorder="1" applyAlignment="1">
      <alignment horizontal="center" vertical="center"/>
    </xf>
    <xf numFmtId="18" fontId="134" fillId="23" borderId="0" xfId="40" applyNumberFormat="1" applyFont="1" applyFill="1" applyBorder="1" applyAlignment="1">
      <alignment vertical="center"/>
    </xf>
    <xf numFmtId="164" fontId="134" fillId="25" borderId="0" xfId="40" applyFont="1" applyFill="1" applyBorder="1" applyAlignment="1">
      <alignment vertical="center"/>
    </xf>
    <xf numFmtId="164" fontId="134" fillId="25" borderId="0" xfId="40" applyFont="1" applyFill="1" applyBorder="1" applyAlignment="1">
      <alignment horizontal="left" vertical="center"/>
    </xf>
    <xf numFmtId="164" fontId="26" fillId="25" borderId="0" xfId="40" applyFont="1" applyFill="1" applyBorder="1" applyAlignment="1">
      <alignment vertical="center"/>
    </xf>
    <xf numFmtId="164" fontId="26" fillId="25" borderId="0" xfId="40" applyFont="1" applyFill="1" applyBorder="1" applyAlignment="1">
      <alignment horizontal="center" vertical="center"/>
    </xf>
    <xf numFmtId="18" fontId="134" fillId="25" borderId="0" xfId="40" applyNumberFormat="1" applyFont="1" applyFill="1" applyBorder="1" applyAlignment="1">
      <alignment vertical="center"/>
    </xf>
    <xf numFmtId="0" fontId="4" fillId="39" borderId="0" xfId="34" applyFont="1" applyFill="1" applyBorder="1" applyAlignment="1">
      <alignment vertical="center"/>
    </xf>
    <xf numFmtId="164" fontId="26" fillId="39" borderId="0" xfId="40" applyNumberFormat="1" applyFont="1" applyFill="1" applyBorder="1" applyAlignment="1" applyProtection="1">
      <alignment horizontal="left" vertical="center"/>
    </xf>
    <xf numFmtId="164" fontId="26" fillId="39" borderId="0" xfId="40" applyNumberFormat="1" applyFont="1" applyFill="1" applyBorder="1" applyAlignment="1" applyProtection="1">
      <alignment horizontal="left" vertical="center"/>
      <protection locked="0"/>
    </xf>
    <xf numFmtId="170" fontId="22" fillId="39" borderId="0" xfId="40" applyNumberFormat="1" applyFont="1" applyFill="1" applyBorder="1" applyAlignment="1" applyProtection="1">
      <alignment horizontal="center" vertical="center"/>
      <protection locked="0"/>
    </xf>
    <xf numFmtId="0" fontId="4" fillId="25" borderId="0" xfId="34" applyFont="1" applyFill="1" applyBorder="1" applyAlignment="1">
      <alignment vertical="center"/>
    </xf>
    <xf numFmtId="164" fontId="26" fillId="25" borderId="0" xfId="40" applyNumberFormat="1" applyFont="1" applyFill="1" applyBorder="1" applyAlignment="1" applyProtection="1">
      <alignment horizontal="left" vertical="center"/>
    </xf>
    <xf numFmtId="49" fontId="26" fillId="25" borderId="0" xfId="40" applyNumberFormat="1" applyFont="1" applyFill="1" applyBorder="1" applyAlignment="1" applyProtection="1">
      <alignment horizontal="left" vertical="center"/>
    </xf>
    <xf numFmtId="164" fontId="26" fillId="25" borderId="0" xfId="40" applyNumberFormat="1" applyFont="1" applyFill="1" applyBorder="1" applyAlignment="1" applyProtection="1">
      <alignment horizontal="left" vertical="center"/>
      <protection locked="0"/>
    </xf>
    <xf numFmtId="170" fontId="22" fillId="25" borderId="0" xfId="40" applyNumberFormat="1" applyFont="1" applyFill="1" applyBorder="1" applyAlignment="1" applyProtection="1">
      <alignment horizontal="center" vertical="center"/>
      <protection locked="0"/>
    </xf>
    <xf numFmtId="0" fontId="4" fillId="23" borderId="0" xfId="34" applyFont="1" applyFill="1" applyBorder="1" applyAlignment="1">
      <alignment vertical="center"/>
    </xf>
    <xf numFmtId="164" fontId="26" fillId="23" borderId="0" xfId="40" applyNumberFormat="1" applyFont="1" applyFill="1" applyBorder="1" applyAlignment="1" applyProtection="1">
      <alignment horizontal="left" vertical="center"/>
    </xf>
    <xf numFmtId="49" fontId="26" fillId="23" borderId="0" xfId="40" applyNumberFormat="1" applyFont="1" applyFill="1" applyBorder="1" applyAlignment="1" applyProtection="1">
      <alignment horizontal="left" vertical="center"/>
    </xf>
    <xf numFmtId="164" fontId="26" fillId="23" borderId="0" xfId="40" applyNumberFormat="1" applyFont="1" applyFill="1" applyBorder="1" applyAlignment="1" applyProtection="1">
      <alignment horizontal="left" vertical="center"/>
      <protection locked="0"/>
    </xf>
    <xf numFmtId="170" fontId="22" fillId="23" borderId="0" xfId="40" applyNumberFormat="1" applyFont="1" applyFill="1" applyBorder="1" applyAlignment="1" applyProtection="1">
      <alignment horizontal="center" vertical="center"/>
      <protection locked="0"/>
    </xf>
    <xf numFmtId="0" fontId="90" fillId="33" borderId="0" xfId="42" applyNumberFormat="1" applyFont="1" applyFill="1" applyBorder="1" applyAlignment="1">
      <alignment horizontal="center" vertical="center"/>
    </xf>
    <xf numFmtId="164" fontId="26" fillId="33" borderId="0" xfId="40" applyNumberFormat="1" applyFont="1" applyFill="1" applyBorder="1" applyAlignment="1" applyProtection="1">
      <alignment horizontal="left" vertical="center"/>
    </xf>
    <xf numFmtId="164" fontId="22" fillId="33" borderId="0" xfId="40" applyFont="1" applyFill="1" applyBorder="1" applyAlignment="1">
      <alignment vertical="center"/>
    </xf>
    <xf numFmtId="164" fontId="90" fillId="33" borderId="0" xfId="42" applyFont="1" applyFill="1" applyBorder="1" applyAlignment="1">
      <alignment horizontal="center" vertical="center"/>
    </xf>
    <xf numFmtId="170" fontId="90" fillId="33" borderId="0" xfId="42" applyNumberFormat="1" applyFont="1" applyFill="1" applyBorder="1" applyAlignment="1">
      <alignment horizontal="center" vertical="center"/>
    </xf>
    <xf numFmtId="0" fontId="26" fillId="23" borderId="0" xfId="42" applyNumberFormat="1" applyFont="1" applyFill="1" applyBorder="1" applyAlignment="1" applyProtection="1">
      <alignment horizontal="left" vertical="center"/>
    </xf>
    <xf numFmtId="164" fontId="22" fillId="23" borderId="0" xfId="40" applyFont="1" applyFill="1" applyBorder="1" applyAlignment="1">
      <alignment vertical="center"/>
    </xf>
    <xf numFmtId="164" fontId="26" fillId="23" borderId="0" xfId="42" applyFont="1" applyFill="1" applyBorder="1" applyAlignment="1">
      <alignment horizontal="left" vertical="center"/>
    </xf>
    <xf numFmtId="170" fontId="26" fillId="23" borderId="0" xfId="42" applyNumberFormat="1" applyFont="1" applyFill="1" applyBorder="1" applyAlignment="1" applyProtection="1">
      <alignment horizontal="center" vertical="center"/>
    </xf>
    <xf numFmtId="0" fontId="26" fillId="33" borderId="0" xfId="42" applyNumberFormat="1" applyFont="1" applyFill="1" applyBorder="1" applyAlignment="1" applyProtection="1">
      <alignment horizontal="left" vertical="center"/>
    </xf>
    <xf numFmtId="164" fontId="126" fillId="33" borderId="0" xfId="40" applyFont="1" applyFill="1" applyBorder="1" applyAlignment="1">
      <alignment vertical="center"/>
    </xf>
    <xf numFmtId="164" fontId="90" fillId="33" borderId="0" xfId="42" applyFont="1" applyFill="1" applyBorder="1" applyAlignment="1">
      <alignment horizontal="left" vertical="center"/>
    </xf>
    <xf numFmtId="0" fontId="87" fillId="33" borderId="0" xfId="34" applyFont="1" applyFill="1" applyBorder="1" applyAlignment="1">
      <alignment vertical="center"/>
    </xf>
    <xf numFmtId="170" fontId="87" fillId="33" borderId="0" xfId="34" applyNumberFormat="1" applyFont="1" applyFill="1" applyBorder="1" applyAlignment="1">
      <alignment horizontal="center" vertical="center"/>
    </xf>
    <xf numFmtId="164" fontId="22" fillId="68" borderId="0" xfId="37" applyNumberFormat="1" applyFont="1" applyFill="1" applyAlignment="1" applyProtection="1">
      <alignment vertical="center"/>
      <protection locked="0"/>
    </xf>
    <xf numFmtId="20" fontId="22" fillId="68" borderId="0" xfId="37" applyNumberFormat="1" applyFont="1" applyFill="1" applyAlignment="1" applyProtection="1">
      <alignment horizontal="center" vertical="center"/>
      <protection locked="0"/>
    </xf>
    <xf numFmtId="0" fontId="26" fillId="67" borderId="0" xfId="37" applyNumberFormat="1" applyFont="1" applyFill="1" applyBorder="1" applyAlignment="1" applyProtection="1">
      <alignment horizontal="left" vertical="center"/>
      <protection locked="0"/>
    </xf>
    <xf numFmtId="164" fontId="26" fillId="67" borderId="0" xfId="37" applyNumberFormat="1" applyFont="1" applyFill="1" applyBorder="1" applyAlignment="1" applyProtection="1">
      <alignment horizontal="left" vertical="center"/>
      <protection locked="0"/>
    </xf>
    <xf numFmtId="0" fontId="22" fillId="67" borderId="0" xfId="34" applyFont="1" applyFill="1" applyBorder="1" applyAlignment="1" applyProtection="1">
      <alignment vertical="center" wrapText="1"/>
      <protection locked="0"/>
    </xf>
    <xf numFmtId="164" fontId="22" fillId="67" borderId="0" xfId="37" applyNumberFormat="1" applyFont="1" applyFill="1" applyBorder="1" applyAlignment="1" applyProtection="1">
      <alignment vertical="center"/>
      <protection locked="0"/>
    </xf>
    <xf numFmtId="0" fontId="88" fillId="69" borderId="0" xfId="0" applyFont="1" applyFill="1" applyBorder="1" applyAlignment="1">
      <alignment vertical="center"/>
    </xf>
    <xf numFmtId="0" fontId="3" fillId="69" borderId="0" xfId="0" applyFont="1" applyFill="1" applyBorder="1" applyAlignment="1">
      <alignment vertical="center"/>
    </xf>
    <xf numFmtId="0" fontId="3" fillId="69" borderId="0" xfId="0" applyFont="1" applyFill="1" applyBorder="1" applyAlignment="1">
      <alignment horizontal="center" vertical="center"/>
    </xf>
    <xf numFmtId="0" fontId="135" fillId="70" borderId="0" xfId="0" applyFont="1" applyFill="1" applyBorder="1" applyAlignment="1">
      <alignment vertical="center"/>
    </xf>
    <xf numFmtId="0" fontId="22" fillId="70" borderId="0" xfId="0" applyFont="1" applyFill="1" applyBorder="1" applyAlignment="1">
      <alignment vertical="center"/>
    </xf>
    <xf numFmtId="164" fontId="26" fillId="70" borderId="0" xfId="37" applyNumberFormat="1" applyFont="1" applyFill="1" applyBorder="1" applyAlignment="1" applyProtection="1">
      <alignment horizontal="left" vertical="center"/>
    </xf>
    <xf numFmtId="164" fontId="22" fillId="70" borderId="0" xfId="37" applyFont="1" applyFill="1" applyBorder="1" applyAlignment="1">
      <alignment vertical="center"/>
    </xf>
    <xf numFmtId="164" fontId="26" fillId="70" borderId="0" xfId="37" applyNumberFormat="1" applyFont="1" applyFill="1" applyBorder="1" applyAlignment="1" applyProtection="1">
      <alignment horizontal="center" vertical="center"/>
    </xf>
    <xf numFmtId="164" fontId="22" fillId="70" borderId="0" xfId="37" applyNumberFormat="1" applyFont="1" applyFill="1" applyBorder="1" applyAlignment="1" applyProtection="1">
      <alignment vertical="center"/>
    </xf>
    <xf numFmtId="165" fontId="22" fillId="70" borderId="0" xfId="37" applyNumberFormat="1" applyFont="1" applyFill="1" applyBorder="1" applyAlignment="1" applyProtection="1">
      <alignment vertical="center"/>
    </xf>
    <xf numFmtId="164" fontId="136" fillId="67" borderId="0" xfId="37" applyFont="1" applyFill="1" applyBorder="1" applyAlignment="1">
      <alignment vertical="center"/>
    </xf>
    <xf numFmtId="0" fontId="22" fillId="67" borderId="0" xfId="0" applyFont="1" applyFill="1" applyBorder="1" applyAlignment="1">
      <alignment vertical="center"/>
    </xf>
    <xf numFmtId="164" fontId="26" fillId="67" borderId="0" xfId="37" applyNumberFormat="1" applyFont="1" applyFill="1" applyBorder="1" applyAlignment="1" applyProtection="1">
      <alignment horizontal="left" vertical="center"/>
    </xf>
    <xf numFmtId="164" fontId="22" fillId="67" borderId="0" xfId="37" applyFont="1" applyFill="1" applyBorder="1" applyAlignment="1">
      <alignment vertical="center"/>
    </xf>
    <xf numFmtId="164" fontId="26" fillId="67" borderId="0" xfId="37" applyNumberFormat="1" applyFont="1" applyFill="1" applyBorder="1" applyAlignment="1" applyProtection="1">
      <alignment horizontal="center" vertical="center"/>
    </xf>
    <xf numFmtId="164" fontId="22" fillId="67" borderId="0" xfId="37" applyNumberFormat="1" applyFont="1" applyFill="1" applyBorder="1" applyAlignment="1" applyProtection="1">
      <alignment vertical="center"/>
    </xf>
    <xf numFmtId="165" fontId="22" fillId="67" borderId="0" xfId="37" applyNumberFormat="1" applyFont="1" applyFill="1" applyBorder="1" applyAlignment="1" applyProtection="1">
      <alignment vertical="center"/>
    </xf>
    <xf numFmtId="0" fontId="88" fillId="67" borderId="0" xfId="0" applyFont="1" applyFill="1" applyBorder="1" applyAlignment="1">
      <alignment vertical="center"/>
    </xf>
    <xf numFmtId="164" fontId="22" fillId="67" borderId="0" xfId="37" applyFont="1" applyFill="1" applyBorder="1" applyAlignment="1">
      <alignment horizontal="left" vertical="center"/>
    </xf>
    <xf numFmtId="0" fontId="88" fillId="70" borderId="0" xfId="0" applyFont="1" applyFill="1" applyBorder="1" applyAlignment="1">
      <alignment vertical="center"/>
    </xf>
    <xf numFmtId="0" fontId="22" fillId="70" borderId="0" xfId="0" applyFont="1" applyFill="1" applyBorder="1" applyAlignment="1">
      <alignment horizontal="left" vertical="center"/>
    </xf>
    <xf numFmtId="0" fontId="22" fillId="70" borderId="0" xfId="0" applyFont="1" applyFill="1" applyBorder="1" applyAlignment="1">
      <alignment horizontal="center" vertical="center"/>
    </xf>
    <xf numFmtId="0" fontId="3" fillId="67" borderId="0" xfId="0" applyFont="1" applyFill="1" applyBorder="1" applyAlignment="1">
      <alignment vertical="center"/>
    </xf>
    <xf numFmtId="164" fontId="19" fillId="70" borderId="0" xfId="37" applyFont="1" applyFill="1" applyBorder="1" applyAlignment="1">
      <alignment vertical="center"/>
    </xf>
    <xf numFmtId="0" fontId="88" fillId="71" borderId="0" xfId="0" applyFont="1" applyFill="1" applyBorder="1" applyAlignment="1">
      <alignment vertical="center"/>
    </xf>
    <xf numFmtId="0" fontId="22" fillId="71" borderId="0" xfId="0" applyFont="1" applyFill="1" applyBorder="1" applyAlignment="1">
      <alignment vertical="center"/>
    </xf>
    <xf numFmtId="164" fontId="26" fillId="71" borderId="0" xfId="37" applyNumberFormat="1" applyFont="1" applyFill="1" applyBorder="1" applyAlignment="1" applyProtection="1">
      <alignment horizontal="left" vertical="center"/>
    </xf>
    <xf numFmtId="164" fontId="22" fillId="71" borderId="0" xfId="37" applyFont="1" applyFill="1" applyBorder="1" applyAlignment="1">
      <alignment vertical="center"/>
    </xf>
    <xf numFmtId="164" fontId="26" fillId="71" borderId="0" xfId="37" applyNumberFormat="1" applyFont="1" applyFill="1" applyBorder="1" applyAlignment="1" applyProtection="1">
      <alignment horizontal="center" vertical="center"/>
    </xf>
    <xf numFmtId="164" fontId="22" fillId="71" borderId="0" xfId="37" applyNumberFormat="1" applyFont="1" applyFill="1" applyBorder="1" applyAlignment="1" applyProtection="1">
      <alignment vertical="center"/>
    </xf>
    <xf numFmtId="165" fontId="22" fillId="71" borderId="0" xfId="37" applyNumberFormat="1" applyFont="1" applyFill="1" applyBorder="1" applyAlignment="1" applyProtection="1">
      <alignment vertical="center"/>
    </xf>
    <xf numFmtId="0" fontId="88" fillId="70" borderId="0" xfId="0" applyFont="1" applyFill="1" applyBorder="1" applyAlignment="1">
      <alignment horizontal="left"/>
    </xf>
    <xf numFmtId="0" fontId="88" fillId="69" borderId="0" xfId="0" applyFont="1" applyFill="1" applyBorder="1" applyAlignment="1">
      <alignment horizontal="left"/>
    </xf>
    <xf numFmtId="0" fontId="88" fillId="72" borderId="0" xfId="0" applyFont="1" applyFill="1" applyBorder="1" applyAlignment="1">
      <alignment horizontal="left"/>
    </xf>
    <xf numFmtId="0" fontId="22" fillId="72" borderId="0" xfId="0" applyFont="1" applyFill="1" applyBorder="1"/>
    <xf numFmtId="165" fontId="22" fillId="72" borderId="0" xfId="37" applyNumberFormat="1" applyFont="1" applyFill="1" applyBorder="1" applyAlignment="1" applyProtection="1">
      <alignment vertical="center"/>
    </xf>
    <xf numFmtId="0" fontId="22" fillId="70" borderId="0" xfId="0" applyFont="1" applyFill="1" applyBorder="1"/>
    <xf numFmtId="0" fontId="22" fillId="70" borderId="0" xfId="0" applyFont="1" applyFill="1" applyBorder="1" applyAlignment="1">
      <alignment horizontal="center"/>
    </xf>
    <xf numFmtId="0" fontId="88" fillId="67" borderId="0" xfId="0" applyFont="1" applyFill="1" applyBorder="1" applyAlignment="1">
      <alignment horizontal="left"/>
    </xf>
    <xf numFmtId="0" fontId="0" fillId="0" borderId="0" xfId="0"/>
    <xf numFmtId="164" fontId="19" fillId="24" borderId="0" xfId="37" applyFont="1" applyFill="1" applyBorder="1" applyAlignment="1">
      <alignment horizontal="center" vertical="center"/>
    </xf>
    <xf numFmtId="164" fontId="19" fillId="36" borderId="0" xfId="37" applyNumberFormat="1" applyFont="1" applyFill="1" applyBorder="1" applyAlignment="1" applyProtection="1">
      <alignment horizontal="center" vertical="center" wrapText="1"/>
    </xf>
    <xf numFmtId="0" fontId="4" fillId="73" borderId="0" xfId="34" applyFont="1" applyFill="1" applyBorder="1" applyAlignment="1">
      <alignment vertical="center"/>
    </xf>
    <xf numFmtId="164" fontId="26" fillId="73" borderId="0" xfId="37" applyNumberFormat="1" applyFont="1" applyFill="1" applyBorder="1" applyAlignment="1" applyProtection="1">
      <alignment horizontal="left" vertical="center"/>
      <protection locked="0"/>
    </xf>
    <xf numFmtId="170" fontId="22" fillId="74" borderId="0" xfId="37" applyNumberFormat="1" applyFont="1" applyFill="1" applyAlignment="1" applyProtection="1">
      <alignment horizontal="center" vertical="center"/>
      <protection locked="0"/>
    </xf>
    <xf numFmtId="0" fontId="137" fillId="67" borderId="0" xfId="34" applyFont="1" applyFill="1" applyBorder="1" applyAlignment="1" applyProtection="1">
      <alignment vertical="center" wrapText="1"/>
      <protection locked="0"/>
    </xf>
    <xf numFmtId="170" fontId="22" fillId="67" borderId="0" xfId="37" applyNumberFormat="1" applyFont="1" applyFill="1" applyAlignment="1" applyProtection="1">
      <alignment horizontal="center" vertical="center"/>
      <protection locked="0"/>
    </xf>
    <xf numFmtId="164" fontId="26" fillId="73" borderId="0" xfId="37" quotePrefix="1" applyNumberFormat="1" applyFont="1" applyFill="1" applyBorder="1" applyAlignment="1" applyProtection="1">
      <alignment horizontal="left" vertical="center"/>
      <protection locked="0"/>
    </xf>
    <xf numFmtId="164" fontId="26" fillId="73" borderId="0" xfId="37" quotePrefix="1" applyNumberFormat="1" applyFont="1" applyFill="1" applyAlignment="1" applyProtection="1">
      <alignment horizontal="left" vertical="center"/>
      <protection locked="0"/>
    </xf>
    <xf numFmtId="170" fontId="22" fillId="73" borderId="0" xfId="37" applyNumberFormat="1" applyFont="1" applyFill="1" applyAlignment="1" applyProtection="1">
      <alignment horizontal="center" vertical="center"/>
      <protection locked="0"/>
    </xf>
    <xf numFmtId="164" fontId="137" fillId="25" borderId="0" xfId="37" applyFont="1" applyFill="1" applyAlignment="1" applyProtection="1">
      <alignment horizontal="left" vertical="center"/>
      <protection locked="0"/>
    </xf>
    <xf numFmtId="164" fontId="26" fillId="67" borderId="0" xfId="37" quotePrefix="1" applyNumberFormat="1" applyFont="1" applyFill="1" applyAlignment="1" applyProtection="1">
      <alignment horizontal="left" vertical="center"/>
      <protection locked="0"/>
    </xf>
    <xf numFmtId="164" fontId="22" fillId="67" borderId="0" xfId="37" applyNumberFormat="1" applyFont="1" applyFill="1" applyBorder="1" applyAlignment="1" applyProtection="1">
      <alignment horizontal="left" vertical="center"/>
      <protection locked="0"/>
    </xf>
    <xf numFmtId="164" fontId="26" fillId="67" borderId="0" xfId="37" quotePrefix="1" applyNumberFormat="1" applyFont="1" applyFill="1" applyBorder="1" applyAlignment="1" applyProtection="1">
      <alignment horizontal="left" vertical="center"/>
      <protection locked="0"/>
    </xf>
    <xf numFmtId="0" fontId="26" fillId="67" borderId="0" xfId="37" quotePrefix="1" applyNumberFormat="1" applyFont="1" applyFill="1" applyAlignment="1" applyProtection="1">
      <alignment horizontal="left" vertical="center"/>
      <protection locked="0"/>
    </xf>
    <xf numFmtId="164" fontId="22" fillId="75" borderId="0" xfId="37" applyFont="1" applyFill="1" applyAlignment="1" applyProtection="1">
      <alignment horizontal="left" vertical="center"/>
      <protection locked="0"/>
    </xf>
    <xf numFmtId="164" fontId="26" fillId="75" borderId="0" xfId="37" quotePrefix="1" applyNumberFormat="1" applyFont="1" applyFill="1" applyAlignment="1" applyProtection="1">
      <alignment horizontal="left" vertical="center"/>
      <protection locked="0"/>
    </xf>
    <xf numFmtId="164" fontId="137" fillId="38" borderId="0" xfId="37" applyFont="1" applyFill="1" applyAlignment="1" applyProtection="1">
      <alignment horizontal="left" vertical="center"/>
      <protection locked="0"/>
    </xf>
    <xf numFmtId="170" fontId="22" fillId="75" borderId="0" xfId="37" applyNumberFormat="1" applyFont="1" applyFill="1" applyAlignment="1" applyProtection="1">
      <alignment horizontal="center" vertical="center"/>
      <protection locked="0"/>
    </xf>
    <xf numFmtId="164" fontId="137" fillId="38" borderId="0" xfId="37" applyFont="1" applyFill="1" applyBorder="1" applyAlignment="1">
      <alignment vertical="center"/>
    </xf>
    <xf numFmtId="164" fontId="26" fillId="76" borderId="0" xfId="39" applyNumberFormat="1" applyFont="1" applyFill="1" applyAlignment="1" applyProtection="1">
      <alignment horizontal="left" vertical="center"/>
      <protection locked="0"/>
    </xf>
    <xf numFmtId="0" fontId="15" fillId="28" borderId="0" xfId="95" applyFont="1" applyFill="1" applyAlignment="1">
      <alignment vertical="center"/>
    </xf>
    <xf numFmtId="0" fontId="21" fillId="28" borderId="0" xfId="95" applyFont="1" applyFill="1" applyAlignment="1">
      <alignment horizontal="left" vertical="center"/>
    </xf>
    <xf numFmtId="0" fontId="21" fillId="28" borderId="0" xfId="95" applyFont="1" applyFill="1" applyAlignment="1">
      <alignment vertical="center"/>
    </xf>
    <xf numFmtId="0" fontId="24" fillId="28" borderId="0" xfId="95" applyFont="1" applyFill="1" applyAlignment="1">
      <alignment horizontal="center" vertical="center"/>
    </xf>
    <xf numFmtId="0" fontId="3" fillId="24" borderId="0" xfId="95" applyFont="1" applyFill="1" applyBorder="1" applyAlignment="1">
      <alignment vertical="center"/>
    </xf>
    <xf numFmtId="0" fontId="3" fillId="24" borderId="0" xfId="95" applyFont="1" applyFill="1" applyBorder="1" applyAlignment="1">
      <alignment horizontal="center" vertical="center"/>
    </xf>
    <xf numFmtId="0" fontId="4" fillId="25" borderId="0" xfId="95" applyFont="1" applyFill="1" applyBorder="1" applyAlignment="1">
      <alignment vertical="center"/>
    </xf>
    <xf numFmtId="0" fontId="4" fillId="23" borderId="0" xfId="95" applyFont="1" applyFill="1" applyBorder="1" applyAlignment="1">
      <alignment vertical="center"/>
    </xf>
    <xf numFmtId="0" fontId="22" fillId="23" borderId="0" xfId="95" applyFont="1" applyFill="1" applyAlignment="1" applyProtection="1">
      <alignment vertical="center" wrapText="1"/>
      <protection locked="0"/>
    </xf>
    <xf numFmtId="0" fontId="4" fillId="0" borderId="0" xfId="95" applyFont="1" applyFill="1" applyBorder="1" applyAlignment="1">
      <alignment vertical="center"/>
    </xf>
    <xf numFmtId="0" fontId="22" fillId="0" borderId="0" xfId="95" applyFont="1" applyFill="1" applyBorder="1" applyAlignment="1">
      <alignment vertical="center"/>
    </xf>
    <xf numFmtId="0" fontId="22" fillId="0" borderId="0" xfId="95" applyFont="1" applyFill="1" applyBorder="1" applyAlignment="1">
      <alignment horizontal="center" vertical="center"/>
    </xf>
    <xf numFmtId="0" fontId="88" fillId="25" borderId="0" xfId="95" applyFont="1" applyFill="1" applyBorder="1" applyAlignment="1">
      <alignment vertical="center"/>
    </xf>
    <xf numFmtId="0" fontId="88" fillId="23" borderId="0" xfId="95" applyFont="1" applyFill="1" applyBorder="1" applyAlignment="1">
      <alignment vertical="center"/>
    </xf>
    <xf numFmtId="0" fontId="11" fillId="23" borderId="0" xfId="95" applyFont="1" applyFill="1" applyBorder="1" applyAlignment="1">
      <alignment vertical="center"/>
    </xf>
    <xf numFmtId="0" fontId="21" fillId="24" borderId="0" xfId="95" applyFont="1" applyFill="1" applyBorder="1" applyAlignment="1">
      <alignment vertical="center"/>
    </xf>
    <xf numFmtId="0" fontId="25" fillId="24" borderId="0" xfId="95" applyFont="1" applyFill="1" applyAlignment="1" applyProtection="1">
      <alignment vertical="center" wrapText="1"/>
      <protection locked="0"/>
    </xf>
    <xf numFmtId="0" fontId="22" fillId="25" borderId="0" xfId="95" applyFont="1" applyFill="1" applyAlignment="1" applyProtection="1">
      <alignment vertical="center" wrapText="1"/>
      <protection locked="0"/>
    </xf>
    <xf numFmtId="0" fontId="22" fillId="0" borderId="0" xfId="95" applyFont="1" applyFill="1" applyAlignment="1" applyProtection="1">
      <alignment vertical="center" wrapText="1"/>
      <protection locked="0"/>
    </xf>
    <xf numFmtId="164" fontId="90" fillId="0" borderId="0" xfId="41" applyFont="1" applyFill="1" applyBorder="1" applyAlignment="1">
      <alignment horizontal="left" vertical="center"/>
    </xf>
    <xf numFmtId="0" fontId="26" fillId="0" borderId="0" xfId="41" applyNumberFormat="1" applyFont="1" applyFill="1" applyBorder="1" applyAlignment="1" applyProtection="1">
      <alignment horizontal="left" vertical="center"/>
    </xf>
    <xf numFmtId="164" fontId="26" fillId="0" borderId="0" xfId="41" applyNumberFormat="1" applyFont="1" applyFill="1" applyBorder="1" applyAlignment="1" applyProtection="1">
      <alignment horizontal="left" vertical="center"/>
    </xf>
    <xf numFmtId="164" fontId="26" fillId="0" borderId="0" xfId="41" applyFont="1" applyFill="1" applyBorder="1" applyAlignment="1">
      <alignment horizontal="left" vertical="center"/>
    </xf>
    <xf numFmtId="164" fontId="26" fillId="0" borderId="0" xfId="41" applyNumberFormat="1" applyFont="1" applyFill="1" applyBorder="1" applyAlignment="1" applyProtection="1">
      <alignment horizontal="center" vertical="center"/>
    </xf>
    <xf numFmtId="164" fontId="26" fillId="25" borderId="0" xfId="41" applyFont="1" applyFill="1" applyBorder="1" applyAlignment="1">
      <alignment horizontal="left" vertical="center"/>
    </xf>
    <xf numFmtId="0" fontId="87" fillId="0" borderId="0" xfId="95" applyFont="1" applyFill="1" applyBorder="1" applyAlignment="1">
      <alignment vertical="center"/>
    </xf>
    <xf numFmtId="0" fontId="89" fillId="0" borderId="0" xfId="95" applyFont="1" applyFill="1" applyBorder="1" applyAlignment="1">
      <alignment vertical="center"/>
    </xf>
    <xf numFmtId="0" fontId="0" fillId="0" borderId="0" xfId="0"/>
    <xf numFmtId="0" fontId="28" fillId="28" borderId="0" xfId="0" applyFont="1" applyFill="1" applyAlignment="1">
      <alignment horizontal="left" vertical="center"/>
    </xf>
    <xf numFmtId="0" fontId="0" fillId="69" borderId="0" xfId="0" applyFill="1"/>
    <xf numFmtId="0" fontId="0" fillId="68" borderId="0" xfId="0" applyFill="1"/>
    <xf numFmtId="165" fontId="22" fillId="68" borderId="0" xfId="37" applyNumberFormat="1" applyFont="1" applyFill="1" applyBorder="1" applyAlignment="1" applyProtection="1">
      <alignment vertical="center"/>
    </xf>
    <xf numFmtId="164" fontId="11" fillId="23" borderId="0" xfId="39" applyFont="1" applyFill="1" applyBorder="1" applyAlignment="1">
      <alignment horizontal="center" vertical="center"/>
    </xf>
    <xf numFmtId="164" fontId="11" fillId="23" borderId="0" xfId="39" quotePrefix="1" applyFont="1" applyFill="1" applyBorder="1" applyAlignment="1">
      <alignment horizontal="left" vertical="center"/>
    </xf>
    <xf numFmtId="164" fontId="11" fillId="23" borderId="0" xfId="39" applyFont="1" applyFill="1" applyBorder="1" applyAlignment="1">
      <alignment horizontal="left" vertical="center"/>
    </xf>
    <xf numFmtId="164" fontId="26" fillId="77" borderId="0" xfId="39" applyNumberFormat="1" applyFont="1" applyFill="1" applyAlignment="1" applyProtection="1">
      <alignment horizontal="left" vertical="center"/>
      <protection locked="0"/>
    </xf>
    <xf numFmtId="164" fontId="22" fillId="77" borderId="0" xfId="39" applyNumberFormat="1" applyFont="1" applyFill="1" applyAlignment="1" applyProtection="1">
      <alignment vertical="center"/>
      <protection locked="0"/>
    </xf>
    <xf numFmtId="20" fontId="22" fillId="77" borderId="0" xfId="39" applyNumberFormat="1" applyFont="1" applyFill="1" applyAlignment="1" applyProtection="1">
      <alignment horizontal="center" vertical="center"/>
      <protection locked="0"/>
    </xf>
    <xf numFmtId="164" fontId="2" fillId="67" borderId="0" xfId="39" applyFont="1" applyFill="1" applyBorder="1" applyAlignment="1">
      <alignment horizontal="left" vertical="center"/>
    </xf>
    <xf numFmtId="164" fontId="11" fillId="67" borderId="0" xfId="39" applyFont="1" applyFill="1" applyBorder="1" applyAlignment="1">
      <alignment horizontal="center" vertical="center"/>
    </xf>
    <xf numFmtId="164" fontId="11" fillId="67" borderId="0" xfId="39" quotePrefix="1" applyFont="1" applyFill="1" applyBorder="1" applyAlignment="1">
      <alignment horizontal="left" vertical="center"/>
    </xf>
    <xf numFmtId="164" fontId="11" fillId="67" borderId="0" xfId="39" applyFont="1" applyFill="1" applyBorder="1" applyAlignment="1">
      <alignment horizontal="left" vertical="center"/>
    </xf>
    <xf numFmtId="20" fontId="79" fillId="0" borderId="0" xfId="25" applyNumberFormat="1" applyFont="1" applyFill="1" applyAlignment="1" applyProtection="1">
      <alignment horizontal="center" vertical="center"/>
      <protection locked="0"/>
    </xf>
    <xf numFmtId="164" fontId="11" fillId="77" borderId="0" xfId="39" quotePrefix="1" applyFont="1" applyFill="1" applyBorder="1" applyAlignment="1">
      <alignment horizontal="left" vertical="center"/>
    </xf>
    <xf numFmtId="164" fontId="11" fillId="77" borderId="0" xfId="39" applyFont="1" applyFill="1" applyBorder="1" applyAlignment="1">
      <alignment horizontal="center" vertical="center"/>
    </xf>
    <xf numFmtId="164" fontId="22" fillId="23" borderId="0" xfId="39" quotePrefix="1" applyFont="1" applyFill="1" applyBorder="1" applyAlignment="1">
      <alignment horizontal="center" vertical="center"/>
    </xf>
    <xf numFmtId="20" fontId="79" fillId="77" borderId="0" xfId="25" applyNumberFormat="1" applyFont="1" applyFill="1" applyAlignment="1" applyProtection="1">
      <alignment horizontal="center" vertical="center"/>
      <protection locked="0"/>
    </xf>
    <xf numFmtId="164" fontId="22" fillId="67" borderId="0" xfId="39" quotePrefix="1" applyFont="1" applyFill="1" applyBorder="1" applyAlignment="1">
      <alignment horizontal="center" vertical="center"/>
    </xf>
    <xf numFmtId="164" fontId="11" fillId="23" borderId="0" xfId="39" quotePrefix="1" applyFont="1" applyFill="1" applyBorder="1" applyAlignment="1">
      <alignment horizontal="center" vertical="center"/>
    </xf>
    <xf numFmtId="164" fontId="11" fillId="67" borderId="0" xfId="39" quotePrefix="1" applyFont="1" applyFill="1" applyBorder="1" applyAlignment="1">
      <alignment horizontal="center" vertical="center"/>
    </xf>
    <xf numFmtId="20" fontId="11" fillId="67" borderId="0" xfId="39" quotePrefix="1" applyNumberFormat="1" applyFont="1" applyFill="1" applyBorder="1" applyAlignment="1">
      <alignment horizontal="center" vertical="center"/>
    </xf>
    <xf numFmtId="20" fontId="11" fillId="23" borderId="0" xfId="39" quotePrefix="1" applyNumberFormat="1" applyFont="1" applyFill="1" applyBorder="1" applyAlignment="1">
      <alignment horizontal="center" vertical="center"/>
    </xf>
    <xf numFmtId="20" fontId="139" fillId="68" borderId="0" xfId="25" applyNumberFormat="1" applyFont="1" applyFill="1" applyAlignment="1" applyProtection="1">
      <alignment horizontal="center" vertical="center"/>
      <protection locked="0"/>
    </xf>
    <xf numFmtId="170" fontId="88" fillId="25" borderId="0" xfId="95" applyNumberFormat="1" applyFont="1" applyFill="1" applyBorder="1" applyAlignment="1">
      <alignment horizontal="center" vertical="center"/>
    </xf>
    <xf numFmtId="170" fontId="88" fillId="23" borderId="0" xfId="95" applyNumberFormat="1" applyFont="1" applyFill="1" applyBorder="1" applyAlignment="1">
      <alignment horizontal="center" vertical="center"/>
    </xf>
    <xf numFmtId="0" fontId="90" fillId="0" borderId="0" xfId="41" applyNumberFormat="1" applyFont="1" applyFill="1" applyBorder="1" applyAlignment="1">
      <alignment horizontal="center" vertical="center"/>
    </xf>
    <xf numFmtId="164" fontId="90" fillId="0" borderId="0" xfId="41" applyFont="1" applyFill="1" applyBorder="1" applyAlignment="1">
      <alignment horizontal="center" vertical="center"/>
    </xf>
    <xf numFmtId="170" fontId="90" fillId="0" borderId="0" xfId="41" applyNumberFormat="1" applyFont="1" applyFill="1" applyBorder="1" applyAlignment="1">
      <alignment horizontal="center" vertical="center"/>
    </xf>
    <xf numFmtId="49" fontId="26" fillId="0" borderId="0" xfId="37" applyNumberFormat="1" applyFont="1" applyFill="1" applyBorder="1" applyAlignment="1" applyProtection="1">
      <alignment horizontal="left" vertical="center"/>
    </xf>
    <xf numFmtId="170" fontId="26" fillId="0" borderId="0" xfId="41" applyNumberFormat="1" applyFont="1" applyFill="1" applyBorder="1" applyAlignment="1" applyProtection="1">
      <alignment horizontal="center" vertical="center"/>
    </xf>
    <xf numFmtId="164" fontId="2" fillId="0" borderId="0" xfId="37" applyFont="1" applyFill="1" applyBorder="1" applyAlignment="1">
      <alignment vertical="center"/>
    </xf>
    <xf numFmtId="0" fontId="87" fillId="0" borderId="0" xfId="34" applyFont="1" applyFill="1" applyBorder="1" applyAlignment="1">
      <alignment vertical="center"/>
    </xf>
    <xf numFmtId="170" fontId="87" fillId="0" borderId="0" xfId="34" applyNumberFormat="1" applyFont="1" applyFill="1" applyBorder="1" applyAlignment="1">
      <alignment horizontal="center" vertical="center"/>
    </xf>
    <xf numFmtId="170" fontId="2" fillId="0" borderId="0" xfId="34" applyNumberFormat="1" applyFill="1" applyAlignment="1">
      <alignment horizontal="center"/>
    </xf>
    <xf numFmtId="0" fontId="0" fillId="69" borderId="0" xfId="0" applyFill="1" applyAlignment="1">
      <alignment horizontal="left" vertical="center"/>
    </xf>
    <xf numFmtId="164" fontId="19" fillId="0" borderId="0" xfId="37" applyNumberFormat="1" applyFont="1" applyFill="1" applyBorder="1" applyAlignment="1" applyProtection="1">
      <alignment horizontal="center" vertical="center" wrapText="1"/>
    </xf>
    <xf numFmtId="0" fontId="140" fillId="0" borderId="0" xfId="0" applyFont="1"/>
    <xf numFmtId="0" fontId="93" fillId="64" borderId="0" xfId="43" applyFont="1" applyFill="1" applyAlignment="1">
      <alignment vertical="center"/>
    </xf>
    <xf numFmtId="0" fontId="21" fillId="64" borderId="0" xfId="0" quotePrefix="1" applyFont="1" applyFill="1" applyAlignment="1">
      <alignment horizontal="center" vertical="center"/>
    </xf>
    <xf numFmtId="0" fontId="141" fillId="64" borderId="0" xfId="0" applyFont="1" applyFill="1" applyAlignment="1">
      <alignment horizontal="left" vertical="center"/>
    </xf>
    <xf numFmtId="0" fontId="21" fillId="64" borderId="0" xfId="43" applyFont="1" applyFill="1" applyAlignment="1">
      <alignment horizontal="left" vertical="center"/>
    </xf>
    <xf numFmtId="0" fontId="21" fillId="64" borderId="0" xfId="43" applyFont="1" applyFill="1" applyAlignment="1">
      <alignment vertical="center"/>
    </xf>
    <xf numFmtId="0" fontId="98" fillId="64" borderId="0" xfId="43" applyFont="1" applyFill="1" applyAlignment="1">
      <alignment horizontal="center" vertical="center"/>
    </xf>
    <xf numFmtId="164" fontId="141" fillId="0" borderId="0" xfId="34" applyNumberFormat="1" applyFont="1" applyFill="1" applyBorder="1" applyAlignment="1" applyProtection="1">
      <alignment horizontal="left" vertical="center"/>
    </xf>
    <xf numFmtId="0" fontId="141" fillId="0" borderId="0" xfId="34" applyFont="1" applyFill="1" applyBorder="1" applyAlignment="1">
      <alignment horizontal="left" vertical="center"/>
    </xf>
    <xf numFmtId="0" fontId="141" fillId="0" borderId="0" xfId="0" applyFont="1"/>
    <xf numFmtId="0" fontId="2" fillId="23" borderId="0" xfId="34" applyFont="1" applyFill="1"/>
    <xf numFmtId="0" fontId="3" fillId="0" borderId="0" xfId="34" applyFont="1" applyFill="1" applyBorder="1" applyAlignment="1">
      <alignment vertical="center"/>
    </xf>
    <xf numFmtId="0" fontId="21" fillId="0" borderId="0" xfId="34" applyFont="1" applyFill="1" applyAlignment="1">
      <alignment vertical="center"/>
    </xf>
    <xf numFmtId="0" fontId="142" fillId="0" borderId="0" xfId="34" applyFont="1" applyFill="1" applyBorder="1" applyAlignment="1">
      <alignment horizontal="left" vertical="center"/>
    </xf>
    <xf numFmtId="164" fontId="142" fillId="0" borderId="0" xfId="41" applyFont="1" applyFill="1" applyBorder="1" applyAlignment="1">
      <alignment horizontal="center" vertical="center"/>
    </xf>
    <xf numFmtId="0" fontId="142" fillId="0" borderId="0" xfId="34" applyFont="1" applyFill="1" applyBorder="1" applyAlignment="1">
      <alignment vertical="center"/>
    </xf>
    <xf numFmtId="164" fontId="142" fillId="0" borderId="0" xfId="37" applyNumberFormat="1" applyFont="1" applyFill="1" applyBorder="1" applyAlignment="1" applyProtection="1">
      <alignment horizontal="right" vertical="center"/>
    </xf>
    <xf numFmtId="164" fontId="142" fillId="0" borderId="0" xfId="34" applyNumberFormat="1" applyFont="1" applyFill="1" applyBorder="1" applyAlignment="1" applyProtection="1">
      <alignment horizontal="left" vertical="center" indent="2"/>
    </xf>
    <xf numFmtId="164" fontId="142" fillId="0" borderId="0" xfId="34" applyNumberFormat="1" applyFont="1" applyFill="1" applyBorder="1" applyAlignment="1" applyProtection="1">
      <alignment horizontal="left" vertical="center"/>
    </xf>
    <xf numFmtId="164" fontId="142" fillId="0" borderId="0" xfId="41" applyFont="1" applyFill="1" applyBorder="1" applyAlignment="1">
      <alignment horizontal="right" vertical="center"/>
    </xf>
    <xf numFmtId="0" fontId="142" fillId="0" borderId="0" xfId="0" applyFont="1" applyAlignment="1">
      <alignment horizontal="right"/>
    </xf>
    <xf numFmtId="0" fontId="142" fillId="0" borderId="0" xfId="0" applyFont="1"/>
    <xf numFmtId="0" fontId="143" fillId="0" borderId="0" xfId="0" applyFont="1"/>
    <xf numFmtId="0" fontId="0" fillId="0" borderId="0" xfId="0"/>
    <xf numFmtId="0" fontId="29" fillId="29" borderId="59" xfId="0" applyFont="1" applyFill="1" applyBorder="1" applyAlignment="1">
      <alignment horizontal="center" vertical="center"/>
    </xf>
    <xf numFmtId="0" fontId="0" fillId="0" borderId="37" xfId="0" applyBorder="1" applyAlignment="1">
      <alignment horizontal="center" vertical="center"/>
    </xf>
    <xf numFmtId="0" fontId="0" fillId="0" borderId="43"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2" fillId="0" borderId="0" xfId="0" applyFont="1"/>
    <xf numFmtId="0" fontId="62" fillId="0" borderId="0" xfId="0" applyFont="1" applyAlignment="1">
      <alignment horizontal="center" wrapText="1"/>
    </xf>
    <xf numFmtId="0" fontId="75" fillId="0" borderId="0" xfId="29" applyFont="1" applyBorder="1" applyAlignment="1" applyProtection="1">
      <alignment horizontal="center"/>
    </xf>
    <xf numFmtId="0" fontId="76" fillId="0" borderId="0" xfId="0" applyFont="1" applyAlignment="1">
      <alignment horizontal="center"/>
    </xf>
    <xf numFmtId="0" fontId="76" fillId="0" borderId="0" xfId="0" applyFont="1" applyBorder="1" applyAlignment="1">
      <alignment horizontal="center"/>
    </xf>
    <xf numFmtId="44" fontId="59" fillId="27" borderId="30" xfId="26" applyFont="1" applyFill="1" applyBorder="1" applyAlignment="1">
      <alignment horizontal="center" vertical="center"/>
    </xf>
    <xf numFmtId="44" fontId="59" fillId="27" borderId="8" xfId="26" applyFont="1" applyFill="1" applyBorder="1" applyAlignment="1">
      <alignment horizontal="center" vertical="center"/>
    </xf>
    <xf numFmtId="44" fontId="59" fillId="27" borderId="31" xfId="26" applyFont="1" applyFill="1" applyBorder="1" applyAlignment="1">
      <alignment horizontal="center" vertical="center"/>
    </xf>
    <xf numFmtId="44" fontId="59" fillId="27" borderId="26" xfId="26" applyFont="1" applyFill="1" applyBorder="1" applyAlignment="1">
      <alignment horizontal="center" vertical="center"/>
    </xf>
    <xf numFmtId="44" fontId="59" fillId="27" borderId="0" xfId="26" applyFont="1" applyFill="1" applyBorder="1" applyAlignment="1">
      <alignment horizontal="center" vertical="center"/>
    </xf>
    <xf numFmtId="44" fontId="59" fillId="27" borderId="16" xfId="26" applyFont="1" applyFill="1" applyBorder="1" applyAlignment="1">
      <alignment horizontal="center" vertical="center"/>
    </xf>
    <xf numFmtId="44" fontId="59" fillId="27" borderId="27" xfId="26" applyFont="1" applyFill="1" applyBorder="1" applyAlignment="1">
      <alignment horizontal="center" vertical="center"/>
    </xf>
    <xf numFmtId="44" fontId="59" fillId="27" borderId="7" xfId="26" applyFont="1" applyFill="1" applyBorder="1" applyAlignment="1">
      <alignment horizontal="center" vertical="center"/>
    </xf>
    <xf numFmtId="44" fontId="59" fillId="27" borderId="17" xfId="26" applyFont="1" applyFill="1" applyBorder="1" applyAlignment="1">
      <alignment horizontal="center" vertical="center"/>
    </xf>
    <xf numFmtId="0" fontId="3" fillId="25" borderId="0" xfId="0" applyFont="1" applyFill="1" applyAlignment="1">
      <alignment horizontal="center" vertical="center" wrapText="1"/>
    </xf>
    <xf numFmtId="0" fontId="3" fillId="25" borderId="0" xfId="0" applyFont="1" applyFill="1" applyAlignment="1">
      <alignment horizontal="center" vertical="center"/>
    </xf>
    <xf numFmtId="0" fontId="3" fillId="25" borderId="0" xfId="0" applyFont="1" applyFill="1" applyAlignment="1">
      <alignment horizontal="center"/>
    </xf>
    <xf numFmtId="0" fontId="60" fillId="25" borderId="0" xfId="29" applyFont="1" applyFill="1" applyAlignment="1" applyProtection="1">
      <alignment horizontal="center" vertical="center"/>
    </xf>
    <xf numFmtId="0" fontId="58" fillId="25" borderId="0" xfId="0" applyFont="1" applyFill="1" applyAlignment="1">
      <alignment horizontal="center" vertical="center"/>
    </xf>
    <xf numFmtId="0" fontId="0" fillId="0" borderId="0" xfId="0"/>
    <xf numFmtId="0" fontId="29" fillId="64" borderId="65" xfId="29" applyFont="1" applyFill="1" applyBorder="1" applyAlignment="1" applyProtection="1">
      <alignment horizontal="center" vertical="center" wrapText="1"/>
    </xf>
    <xf numFmtId="0" fontId="29" fillId="64" borderId="70" xfId="29" applyFont="1" applyFill="1" applyBorder="1" applyAlignment="1" applyProtection="1">
      <alignment horizontal="center" vertical="center"/>
    </xf>
    <xf numFmtId="0" fontId="29" fillId="64" borderId="71" xfId="29" applyFont="1" applyFill="1" applyBorder="1" applyAlignment="1" applyProtection="1">
      <alignment horizontal="center" vertical="center"/>
    </xf>
    <xf numFmtId="0" fontId="30" fillId="26" borderId="0" xfId="0" applyFont="1" applyFill="1" applyBorder="1" applyAlignment="1">
      <alignment horizontal="center" vertical="center"/>
    </xf>
    <xf numFmtId="0" fontId="125" fillId="25" borderId="7" xfId="0" applyFont="1" applyFill="1" applyBorder="1" applyAlignment="1">
      <alignment horizontal="center" wrapText="1"/>
    </xf>
    <xf numFmtId="0" fontId="17" fillId="26" borderId="0" xfId="0" applyFont="1" applyFill="1" applyBorder="1" applyAlignment="1">
      <alignment horizontal="center" vertical="center"/>
    </xf>
    <xf numFmtId="0" fontId="102" fillId="25" borderId="8" xfId="0" applyFont="1" applyFill="1" applyBorder="1" applyAlignment="1">
      <alignment horizontal="center" vertical="center" wrapText="1"/>
    </xf>
    <xf numFmtId="0" fontId="102" fillId="25" borderId="0" xfId="0" applyFont="1" applyFill="1" applyBorder="1" applyAlignment="1">
      <alignment horizontal="center" vertical="center" wrapText="1"/>
    </xf>
    <xf numFmtId="0" fontId="0" fillId="0" borderId="20" xfId="0" applyBorder="1"/>
    <xf numFmtId="0" fontId="0" fillId="0" borderId="51" xfId="0" applyBorder="1"/>
    <xf numFmtId="0" fontId="0" fillId="0" borderId="58" xfId="0" applyBorder="1"/>
    <xf numFmtId="0" fontId="34" fillId="25" borderId="53" xfId="0" applyFont="1" applyFill="1" applyBorder="1" applyAlignment="1">
      <alignment horizontal="center" vertical="center"/>
    </xf>
    <xf numFmtId="0" fontId="34" fillId="25" borderId="21" xfId="0" applyFont="1" applyFill="1" applyBorder="1" applyAlignment="1">
      <alignment horizontal="center" vertical="center"/>
    </xf>
    <xf numFmtId="0" fontId="31" fillId="23" borderId="60" xfId="0" applyFont="1" applyFill="1" applyBorder="1" applyAlignment="1">
      <alignment horizontal="center" vertical="center"/>
    </xf>
    <xf numFmtId="0" fontId="31" fillId="23" borderId="46" xfId="0" applyFont="1" applyFill="1" applyBorder="1" applyAlignment="1">
      <alignment horizontal="center" vertical="center"/>
    </xf>
    <xf numFmtId="0" fontId="31" fillId="37" borderId="61" xfId="0" applyFont="1" applyFill="1" applyBorder="1" applyAlignment="1">
      <alignment horizontal="center" vertical="center" wrapText="1"/>
    </xf>
    <xf numFmtId="0" fontId="31" fillId="37" borderId="62" xfId="0" applyFont="1" applyFill="1" applyBorder="1" applyAlignment="1">
      <alignment horizontal="center" vertical="center" wrapText="1"/>
    </xf>
    <xf numFmtId="0" fontId="31" fillId="37" borderId="63" xfId="0" applyFont="1" applyFill="1" applyBorder="1" applyAlignment="1">
      <alignment horizontal="center" vertical="center" wrapText="1"/>
    </xf>
    <xf numFmtId="0" fontId="31" fillId="37" borderId="31" xfId="0" applyFont="1" applyFill="1" applyBorder="1" applyAlignment="1">
      <alignment horizontal="center" vertical="center" wrapText="1"/>
    </xf>
    <xf numFmtId="0" fontId="31" fillId="37" borderId="20" xfId="0" applyFont="1" applyFill="1" applyBorder="1" applyAlignment="1">
      <alignment horizontal="center" vertical="center" wrapText="1"/>
    </xf>
    <xf numFmtId="0" fontId="31" fillId="37" borderId="64" xfId="0" applyFont="1" applyFill="1" applyBorder="1" applyAlignment="1">
      <alignment horizontal="center" vertical="center" wrapText="1"/>
    </xf>
    <xf numFmtId="0" fontId="39" fillId="44" borderId="55" xfId="29" applyFont="1" applyFill="1" applyBorder="1" applyAlignment="1" applyProtection="1">
      <alignment horizontal="center" vertical="center" wrapText="1"/>
    </xf>
    <xf numFmtId="0" fontId="34" fillId="0" borderId="31" xfId="0" applyFont="1" applyBorder="1" applyAlignment="1">
      <alignment horizontal="center" vertical="center" wrapText="1"/>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17" fillId="23" borderId="51" xfId="29" applyFont="1" applyFill="1" applyBorder="1" applyAlignment="1" applyProtection="1">
      <alignment horizontal="center" vertical="center" wrapText="1"/>
    </xf>
    <xf numFmtId="0" fontId="17" fillId="23" borderId="58" xfId="29" applyFont="1" applyFill="1" applyBorder="1" applyAlignment="1" applyProtection="1">
      <alignment horizontal="center" vertical="center" wrapText="1"/>
    </xf>
    <xf numFmtId="0" fontId="29" fillId="31" borderId="54" xfId="29" applyFont="1" applyFill="1" applyBorder="1" applyAlignment="1" applyProtection="1">
      <alignment horizontal="center" vertical="center" wrapText="1"/>
    </xf>
    <xf numFmtId="0" fontId="29" fillId="31" borderId="55" xfId="29" applyFont="1" applyFill="1" applyBorder="1" applyAlignment="1" applyProtection="1">
      <alignment horizontal="center" vertical="center" wrapText="1"/>
    </xf>
    <xf numFmtId="0" fontId="29" fillId="53" borderId="18" xfId="29" applyFont="1" applyFill="1" applyBorder="1" applyAlignment="1" applyProtection="1">
      <alignment horizontal="center" vertical="center" wrapText="1"/>
    </xf>
    <xf numFmtId="0" fontId="34" fillId="55" borderId="19" xfId="0" applyFont="1" applyFill="1" applyBorder="1" applyAlignment="1">
      <alignment horizontal="center" vertical="center" wrapText="1"/>
    </xf>
    <xf numFmtId="0" fontId="34" fillId="55" borderId="18" xfId="0" applyFont="1" applyFill="1" applyBorder="1" applyAlignment="1">
      <alignment horizontal="center" vertical="center" wrapText="1"/>
    </xf>
    <xf numFmtId="0" fontId="34" fillId="55" borderId="56" xfId="0" applyFont="1" applyFill="1" applyBorder="1" applyAlignment="1">
      <alignment horizontal="center" vertical="center" wrapText="1"/>
    </xf>
    <xf numFmtId="0" fontId="39" fillId="29" borderId="8" xfId="29" applyFont="1" applyFill="1" applyBorder="1" applyAlignment="1" applyProtection="1">
      <alignment horizontal="center" vertical="center" wrapText="1"/>
    </xf>
    <xf numFmtId="0" fontId="26" fillId="29" borderId="8" xfId="0" applyFont="1" applyFill="1" applyBorder="1" applyAlignment="1">
      <alignment horizontal="center" vertical="center" wrapText="1"/>
    </xf>
    <xf numFmtId="0" fontId="26" fillId="29" borderId="12" xfId="0" applyFont="1" applyFill="1" applyBorder="1" applyAlignment="1">
      <alignment horizontal="center" vertical="center" wrapText="1"/>
    </xf>
    <xf numFmtId="0" fontId="26" fillId="29" borderId="7" xfId="0" applyFont="1" applyFill="1" applyBorder="1" applyAlignment="1">
      <alignment horizontal="center" vertical="center" wrapText="1"/>
    </xf>
    <xf numFmtId="0" fontId="26" fillId="29" borderId="32" xfId="0" applyFont="1" applyFill="1" applyBorder="1" applyAlignment="1">
      <alignment horizontal="center" vertical="center" wrapText="1"/>
    </xf>
    <xf numFmtId="44" fontId="46" fillId="27" borderId="73" xfId="0" applyNumberFormat="1" applyFont="1" applyFill="1" applyBorder="1" applyAlignment="1">
      <alignment horizontal="left" indent="13"/>
    </xf>
    <xf numFmtId="0" fontId="46" fillId="27" borderId="73" xfId="0" applyFont="1" applyFill="1" applyBorder="1" applyAlignment="1">
      <alignment horizontal="left" indent="13"/>
    </xf>
    <xf numFmtId="0" fontId="46" fillId="27" borderId="74" xfId="0" applyFont="1" applyFill="1" applyBorder="1" applyAlignment="1">
      <alignment horizontal="left" indent="13"/>
    </xf>
    <xf numFmtId="0" fontId="46" fillId="27" borderId="7" xfId="0" applyFont="1" applyFill="1" applyBorder="1" applyAlignment="1">
      <alignment horizontal="left" indent="13"/>
    </xf>
    <xf numFmtId="0" fontId="46" fillId="27" borderId="40" xfId="0" applyFont="1" applyFill="1" applyBorder="1" applyAlignment="1">
      <alignment horizontal="left" indent="13"/>
    </xf>
    <xf numFmtId="0" fontId="122" fillId="29" borderId="55" xfId="29" applyFont="1" applyFill="1" applyBorder="1" applyAlignment="1" applyProtection="1">
      <alignment horizontal="center" vertical="center" wrapText="1"/>
    </xf>
    <xf numFmtId="0" fontId="41" fillId="63" borderId="10" xfId="0" applyFont="1" applyFill="1" applyBorder="1" applyAlignment="1">
      <alignment horizontal="center" vertical="center" wrapText="1"/>
    </xf>
    <xf numFmtId="0" fontId="41" fillId="63" borderId="12" xfId="0" applyFont="1" applyFill="1" applyBorder="1" applyAlignment="1">
      <alignment horizontal="center" vertical="center"/>
    </xf>
    <xf numFmtId="0" fontId="41" fillId="63" borderId="24" xfId="0" applyFont="1" applyFill="1" applyBorder="1" applyAlignment="1">
      <alignment horizontal="center" vertical="center"/>
    </xf>
    <xf numFmtId="0" fontId="41" fillId="24" borderId="0" xfId="29" applyFont="1" applyFill="1" applyBorder="1" applyAlignment="1" applyProtection="1">
      <alignment horizontal="center" vertical="center" wrapText="1"/>
    </xf>
    <xf numFmtId="0" fontId="41" fillId="24" borderId="12" xfId="29" applyFont="1" applyFill="1" applyBorder="1" applyAlignment="1" applyProtection="1">
      <alignment horizontal="center" vertical="center" wrapText="1"/>
    </xf>
    <xf numFmtId="0" fontId="29" fillId="30" borderId="70" xfId="29" applyFont="1" applyFill="1" applyBorder="1" applyAlignment="1" applyProtection="1">
      <alignment horizontal="center" vertical="center" wrapText="1"/>
    </xf>
    <xf numFmtId="0" fontId="29" fillId="30" borderId="70" xfId="29" applyFont="1" applyFill="1" applyBorder="1" applyAlignment="1" applyProtection="1">
      <alignment horizontal="center" vertical="center"/>
    </xf>
    <xf numFmtId="0" fontId="41" fillId="24" borderId="19" xfId="29" applyFont="1" applyFill="1" applyBorder="1" applyAlignment="1" applyProtection="1">
      <alignment horizontal="center" vertical="center" wrapText="1"/>
    </xf>
    <xf numFmtId="0" fontId="41" fillId="24" borderId="18" xfId="29" applyFont="1" applyFill="1" applyBorder="1" applyAlignment="1" applyProtection="1">
      <alignment horizontal="center" vertical="center" wrapText="1"/>
    </xf>
    <xf numFmtId="0" fontId="41" fillId="24" borderId="29" xfId="29" applyFont="1" applyFill="1" applyBorder="1" applyAlignment="1" applyProtection="1">
      <alignment horizontal="center" vertical="center" wrapText="1"/>
    </xf>
    <xf numFmtId="0" fontId="39" fillId="29" borderId="25" xfId="29" applyFont="1" applyFill="1" applyBorder="1" applyAlignment="1" applyProtection="1">
      <alignment horizontal="center" vertical="center" wrapText="1"/>
    </xf>
    <xf numFmtId="0" fontId="39" fillId="0" borderId="25" xfId="29" applyFont="1" applyBorder="1" applyAlignment="1" applyProtection="1"/>
    <xf numFmtId="0" fontId="39" fillId="0" borderId="10" xfId="29" applyFont="1" applyBorder="1" applyAlignment="1" applyProtection="1"/>
    <xf numFmtId="0" fontId="39" fillId="0" borderId="0" xfId="29" applyFont="1" applyBorder="1" applyAlignment="1" applyProtection="1"/>
    <xf numFmtId="0" fontId="39" fillId="0" borderId="12" xfId="29" applyFont="1" applyBorder="1" applyAlignment="1" applyProtection="1"/>
    <xf numFmtId="0" fontId="37" fillId="57" borderId="55" xfId="29" applyFont="1" applyFill="1" applyBorder="1" applyAlignment="1" applyProtection="1">
      <alignment horizontal="center" vertical="center" wrapText="1"/>
    </xf>
    <xf numFmtId="0" fontId="44" fillId="0" borderId="0" xfId="29" applyFont="1" applyFill="1" applyBorder="1" applyAlignment="1" applyProtection="1">
      <alignment horizontal="center" vertical="center" wrapText="1"/>
    </xf>
    <xf numFmtId="0" fontId="44" fillId="0" borderId="0" xfId="29" applyFont="1" applyFill="1" applyBorder="1" applyAlignment="1" applyProtection="1"/>
    <xf numFmtId="0" fontId="17" fillId="23" borderId="20" xfId="29" applyFont="1" applyFill="1" applyBorder="1" applyAlignment="1" applyProtection="1">
      <alignment horizontal="center" vertical="center" wrapText="1"/>
    </xf>
    <xf numFmtId="0" fontId="103" fillId="28" borderId="55" xfId="0" applyFont="1" applyFill="1" applyBorder="1" applyAlignment="1">
      <alignment horizontal="center" vertical="center" wrapText="1"/>
    </xf>
    <xf numFmtId="0" fontId="103" fillId="28" borderId="18" xfId="0" applyFont="1" applyFill="1" applyBorder="1" applyAlignment="1">
      <alignment horizontal="center" vertical="center" wrapText="1"/>
    </xf>
    <xf numFmtId="0" fontId="103" fillId="28" borderId="56" xfId="0" applyFont="1" applyFill="1" applyBorder="1" applyAlignment="1">
      <alignment horizontal="center" vertical="center" wrapText="1"/>
    </xf>
    <xf numFmtId="0" fontId="29" fillId="50" borderId="56" xfId="29" applyFont="1" applyFill="1" applyBorder="1" applyAlignment="1" applyProtection="1">
      <alignment horizontal="center" vertical="center" wrapText="1"/>
    </xf>
    <xf numFmtId="0" fontId="31" fillId="23" borderId="46" xfId="0" applyFont="1" applyFill="1" applyBorder="1" applyAlignment="1">
      <alignment horizontal="center" vertical="center" wrapText="1"/>
    </xf>
    <xf numFmtId="0" fontId="31" fillId="23" borderId="11" xfId="0" applyFont="1" applyFill="1" applyBorder="1" applyAlignment="1">
      <alignment horizontal="center" vertical="center" wrapText="1"/>
    </xf>
    <xf numFmtId="0" fontId="31" fillId="23" borderId="33" xfId="0" applyFont="1" applyFill="1" applyBorder="1" applyAlignment="1">
      <alignment horizontal="center" vertical="center" wrapText="1"/>
    </xf>
    <xf numFmtId="0" fontId="34" fillId="55" borderId="55" xfId="0" applyFont="1" applyFill="1" applyBorder="1" applyAlignment="1">
      <alignment horizontal="center" vertical="center" wrapText="1"/>
    </xf>
    <xf numFmtId="0" fontId="41" fillId="44" borderId="0" xfId="0" applyFont="1" applyFill="1" applyBorder="1" applyAlignment="1">
      <alignment horizontal="center" vertical="center"/>
    </xf>
    <xf numFmtId="0" fontId="41" fillId="44" borderId="12" xfId="0" applyFont="1" applyFill="1" applyBorder="1" applyAlignment="1">
      <alignment horizontal="center" vertical="center"/>
    </xf>
    <xf numFmtId="0" fontId="103" fillId="28" borderId="0" xfId="0" applyFont="1" applyFill="1" applyBorder="1" applyAlignment="1">
      <alignment horizontal="center" vertical="center" wrapText="1"/>
    </xf>
    <xf numFmtId="0" fontId="103" fillId="28" borderId="12" xfId="0" applyFont="1" applyFill="1" applyBorder="1" applyAlignment="1">
      <alignment horizontal="center" vertical="center" wrapText="1"/>
    </xf>
    <xf numFmtId="0" fontId="103" fillId="28" borderId="7" xfId="0" applyFont="1" applyFill="1" applyBorder="1" applyAlignment="1">
      <alignment horizontal="center" vertical="center" wrapText="1"/>
    </xf>
    <xf numFmtId="0" fontId="103" fillId="28" borderId="32" xfId="0" applyFont="1" applyFill="1" applyBorder="1" applyAlignment="1">
      <alignment horizontal="center" vertical="center" wrapText="1"/>
    </xf>
    <xf numFmtId="0" fontId="41" fillId="24" borderId="0" xfId="29" applyFont="1" applyFill="1" applyBorder="1" applyAlignment="1" applyProtection="1">
      <alignment horizontal="center" vertical="center"/>
    </xf>
    <xf numFmtId="0" fontId="41" fillId="24" borderId="12" xfId="29" applyFont="1" applyFill="1" applyBorder="1" applyAlignment="1" applyProtection="1">
      <alignment horizontal="center" vertical="center"/>
    </xf>
    <xf numFmtId="0" fontId="41" fillId="24" borderId="9" xfId="29" applyFont="1" applyFill="1" applyBorder="1" applyAlignment="1" applyProtection="1">
      <alignment horizontal="center" vertical="center"/>
    </xf>
    <xf numFmtId="0" fontId="41" fillId="24" borderId="24" xfId="29" applyFont="1" applyFill="1" applyBorder="1" applyAlignment="1" applyProtection="1">
      <alignment horizontal="center" vertical="center"/>
    </xf>
    <xf numFmtId="0" fontId="34" fillId="55" borderId="17" xfId="0" applyFont="1" applyFill="1" applyBorder="1" applyAlignment="1">
      <alignment horizontal="center" vertical="center" wrapText="1"/>
    </xf>
    <xf numFmtId="0" fontId="34" fillId="55" borderId="58" xfId="0" applyFont="1" applyFill="1" applyBorder="1" applyAlignment="1">
      <alignment horizontal="center" vertical="center" wrapText="1"/>
    </xf>
    <xf numFmtId="0" fontId="34" fillId="55" borderId="27" xfId="0" applyFont="1" applyFill="1" applyBorder="1" applyAlignment="1">
      <alignment horizontal="center" vertical="center" wrapText="1"/>
    </xf>
    <xf numFmtId="0" fontId="122" fillId="52" borderId="56" xfId="29" applyFont="1" applyFill="1" applyBorder="1" applyAlignment="1" applyProtection="1">
      <alignment horizontal="center" vertical="center" wrapText="1"/>
    </xf>
    <xf numFmtId="0" fontId="39" fillId="55" borderId="0" xfId="0" applyFont="1" applyFill="1" applyBorder="1" applyAlignment="1">
      <alignment horizontal="center" vertical="center" wrapText="1"/>
    </xf>
    <xf numFmtId="0" fontId="39" fillId="55" borderId="12" xfId="0" applyFont="1" applyFill="1" applyBorder="1" applyAlignment="1">
      <alignment horizontal="center" vertical="center" wrapText="1"/>
    </xf>
    <xf numFmtId="0" fontId="39" fillId="29" borderId="10" xfId="29" applyFont="1" applyFill="1" applyBorder="1" applyAlignment="1" applyProtection="1">
      <alignment horizontal="center" vertical="center" wrapText="1"/>
    </xf>
    <xf numFmtId="0" fontId="39" fillId="29" borderId="9" xfId="29" applyFont="1" applyFill="1" applyBorder="1" applyAlignment="1" applyProtection="1">
      <alignment horizontal="center" vertical="center" wrapText="1"/>
    </xf>
    <xf numFmtId="0" fontId="39" fillId="29" borderId="24" xfId="29" applyFont="1" applyFill="1" applyBorder="1" applyAlignment="1" applyProtection="1">
      <alignment horizontal="center" vertical="center" wrapText="1"/>
    </xf>
    <xf numFmtId="0" fontId="32" fillId="56" borderId="56" xfId="29" applyFont="1" applyFill="1" applyBorder="1" applyAlignment="1" applyProtection="1">
      <alignment horizontal="center" vertical="center" wrapText="1"/>
    </xf>
    <xf numFmtId="0" fontId="17" fillId="29" borderId="54" xfId="0" applyFont="1" applyFill="1" applyBorder="1" applyAlignment="1">
      <alignment horizontal="center" vertical="center"/>
    </xf>
    <xf numFmtId="0" fontId="17" fillId="29" borderId="62" xfId="0" applyFont="1" applyFill="1" applyBorder="1" applyAlignment="1">
      <alignment horizontal="center" vertical="center"/>
    </xf>
    <xf numFmtId="0" fontId="17" fillId="29" borderId="62" xfId="0" applyFont="1" applyFill="1" applyBorder="1"/>
    <xf numFmtId="0" fontId="17" fillId="29" borderId="63" xfId="0" applyFont="1" applyFill="1" applyBorder="1"/>
    <xf numFmtId="0" fontId="17" fillId="29" borderId="65" xfId="0" applyFont="1" applyFill="1" applyBorder="1"/>
    <xf numFmtId="0" fontId="17" fillId="29" borderId="20" xfId="0" applyFont="1" applyFill="1" applyBorder="1"/>
    <xf numFmtId="0" fontId="17" fillId="29" borderId="64" xfId="0" applyFont="1" applyFill="1" applyBorder="1"/>
    <xf numFmtId="0" fontId="34" fillId="22" borderId="57" xfId="0" applyFont="1" applyFill="1" applyBorder="1" applyAlignment="1">
      <alignment horizontal="center" vertical="center" wrapText="1"/>
    </xf>
    <xf numFmtId="0" fontId="0" fillId="0" borderId="57" xfId="0" applyBorder="1"/>
    <xf numFmtId="0" fontId="0" fillId="0" borderId="52" xfId="0" applyBorder="1"/>
    <xf numFmtId="0" fontId="34" fillId="22" borderId="45" xfId="0" applyFont="1" applyFill="1" applyBorder="1" applyAlignment="1">
      <alignment horizontal="center" vertical="center" wrapText="1"/>
    </xf>
    <xf numFmtId="0" fontId="42" fillId="0" borderId="57" xfId="0" applyFont="1" applyBorder="1" applyAlignment="1">
      <alignment horizontal="center" vertical="center"/>
    </xf>
    <xf numFmtId="0" fontId="42" fillId="0" borderId="66" xfId="0" applyFont="1" applyBorder="1" applyAlignment="1">
      <alignment horizontal="center" vertical="center"/>
    </xf>
    <xf numFmtId="0" fontId="16" fillId="29" borderId="8" xfId="0" applyFont="1" applyFill="1" applyBorder="1" applyAlignment="1">
      <alignment horizontal="center" vertical="center" wrapText="1"/>
    </xf>
    <xf numFmtId="0" fontId="16" fillId="29" borderId="0" xfId="0" applyFont="1" applyFill="1" applyBorder="1" applyAlignment="1">
      <alignment horizontal="center" vertical="center" wrapText="1"/>
    </xf>
    <xf numFmtId="0" fontId="17" fillId="29" borderId="54" xfId="0" applyFont="1" applyFill="1" applyBorder="1" applyAlignment="1">
      <alignment horizontal="center" vertical="center" wrapText="1"/>
    </xf>
    <xf numFmtId="0" fontId="17" fillId="29" borderId="61" xfId="0" applyFont="1" applyFill="1" applyBorder="1" applyAlignment="1">
      <alignment horizontal="center" vertical="center" wrapText="1"/>
    </xf>
    <xf numFmtId="0" fontId="17" fillId="29" borderId="67" xfId="0" applyFont="1" applyFill="1" applyBorder="1"/>
    <xf numFmtId="0" fontId="17" fillId="29" borderId="31" xfId="0" applyFont="1" applyFill="1" applyBorder="1"/>
    <xf numFmtId="0" fontId="17" fillId="29" borderId="30" xfId="0" applyFont="1" applyFill="1" applyBorder="1"/>
    <xf numFmtId="0" fontId="34" fillId="22" borderId="68" xfId="0" applyFont="1" applyFill="1" applyBorder="1" applyAlignment="1">
      <alignment horizontal="center" vertical="center"/>
    </xf>
    <xf numFmtId="0" fontId="34" fillId="22" borderId="50" xfId="0" applyFont="1" applyFill="1" applyBorder="1" applyAlignment="1">
      <alignment horizontal="center" vertical="center"/>
    </xf>
    <xf numFmtId="0" fontId="34" fillId="22" borderId="69" xfId="0" applyFont="1" applyFill="1" applyBorder="1" applyAlignment="1">
      <alignment horizontal="center" vertical="center"/>
    </xf>
    <xf numFmtId="0" fontId="16" fillId="29" borderId="59" xfId="0" applyFont="1" applyFill="1" applyBorder="1" applyAlignment="1">
      <alignment horizontal="center" vertical="center"/>
    </xf>
    <xf numFmtId="0" fontId="16" fillId="29" borderId="37" xfId="0" applyFont="1" applyFill="1" applyBorder="1" applyAlignment="1">
      <alignment horizontal="center" vertical="center"/>
    </xf>
    <xf numFmtId="0" fontId="29" fillId="29" borderId="15"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10"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7" xfId="0" applyFont="1" applyFill="1" applyBorder="1" applyAlignment="1">
      <alignment horizontal="center" vertical="center" wrapText="1"/>
    </xf>
    <xf numFmtId="0" fontId="29" fillId="29" borderId="32" xfId="0" applyFont="1" applyFill="1" applyBorder="1" applyAlignment="1">
      <alignment horizontal="center" vertical="center" wrapText="1"/>
    </xf>
    <xf numFmtId="0" fontId="29" fillId="29" borderId="7" xfId="0" applyFont="1" applyFill="1" applyBorder="1" applyAlignment="1">
      <alignment horizontal="center" vertical="center"/>
    </xf>
    <xf numFmtId="0" fontId="34" fillId="22" borderId="45" xfId="0" applyFont="1" applyFill="1" applyBorder="1" applyAlignment="1">
      <alignment horizontal="center" vertical="center"/>
    </xf>
    <xf numFmtId="0" fontId="34" fillId="22" borderId="57" xfId="0" applyFont="1" applyFill="1" applyBorder="1" applyAlignment="1">
      <alignment horizontal="center" vertical="center"/>
    </xf>
    <xf numFmtId="0" fontId="34" fillId="22" borderId="52" xfId="0" applyFont="1" applyFill="1" applyBorder="1" applyAlignment="1">
      <alignment horizontal="center" vertical="center"/>
    </xf>
    <xf numFmtId="0" fontId="47" fillId="43" borderId="20" xfId="29" applyFont="1" applyFill="1" applyBorder="1" applyAlignment="1" applyProtection="1">
      <alignment horizontal="center" vertical="center" wrapText="1"/>
    </xf>
    <xf numFmtId="0" fontId="47" fillId="43" borderId="51" xfId="29" applyFont="1" applyFill="1" applyBorder="1" applyAlignment="1" applyProtection="1">
      <alignment horizontal="center" vertical="center" wrapText="1"/>
    </xf>
    <xf numFmtId="0" fontId="47" fillId="43" borderId="58" xfId="29" applyFont="1" applyFill="1" applyBorder="1" applyAlignment="1" applyProtection="1">
      <alignment horizontal="center" vertical="center" wrapText="1"/>
    </xf>
    <xf numFmtId="0" fontId="103" fillId="28" borderId="19" xfId="0" applyFont="1" applyFill="1" applyBorder="1" applyAlignment="1">
      <alignment horizontal="center" vertical="center" wrapText="1"/>
    </xf>
    <xf numFmtId="0" fontId="103" fillId="28" borderId="29" xfId="0" applyFont="1" applyFill="1" applyBorder="1" applyAlignment="1">
      <alignment horizontal="center" vertical="center" wrapText="1"/>
    </xf>
    <xf numFmtId="0" fontId="43" fillId="25" borderId="19" xfId="29" applyFont="1" applyFill="1" applyBorder="1" applyAlignment="1" applyProtection="1">
      <alignment horizontal="center" vertical="center" wrapText="1"/>
    </xf>
    <xf numFmtId="0" fontId="43" fillId="25" borderId="18" xfId="29" applyFont="1" applyFill="1" applyBorder="1" applyAlignment="1" applyProtection="1">
      <alignment horizontal="center" vertical="center" wrapText="1"/>
    </xf>
    <xf numFmtId="0" fontId="43" fillId="25" borderId="29" xfId="29" applyFont="1" applyFill="1" applyBorder="1" applyAlignment="1" applyProtection="1">
      <alignment horizontal="center" vertical="center" wrapText="1"/>
    </xf>
    <xf numFmtId="0" fontId="18" fillId="28" borderId="7" xfId="0" applyFont="1" applyFill="1" applyBorder="1" applyAlignment="1">
      <alignment horizontal="center" vertical="center"/>
    </xf>
    <xf numFmtId="0" fontId="41" fillId="63" borderId="0" xfId="0" applyFont="1" applyFill="1" applyBorder="1" applyAlignment="1">
      <alignment horizontal="center" vertical="center" wrapText="1"/>
    </xf>
    <xf numFmtId="0" fontId="41" fillId="63" borderId="12" xfId="0" applyFont="1" applyFill="1" applyBorder="1" applyAlignment="1">
      <alignment horizontal="center" vertical="center" wrapText="1"/>
    </xf>
    <xf numFmtId="0" fontId="17" fillId="37" borderId="19" xfId="29" applyFont="1" applyFill="1" applyBorder="1" applyAlignment="1" applyProtection="1">
      <alignment horizontal="center" vertical="center" wrapText="1"/>
    </xf>
    <xf numFmtId="0" fontId="17" fillId="37" borderId="31" xfId="29" applyFont="1" applyFill="1" applyBorder="1" applyAlignment="1" applyProtection="1">
      <alignment horizontal="center" vertical="center" wrapText="1"/>
    </xf>
    <xf numFmtId="0" fontId="29" fillId="50" borderId="72" xfId="29" applyFont="1" applyFill="1" applyBorder="1" applyAlignment="1" applyProtection="1">
      <alignment horizontal="center" vertical="center" wrapText="1"/>
    </xf>
    <xf numFmtId="0" fontId="18" fillId="28" borderId="0" xfId="0" applyFont="1" applyFill="1" applyBorder="1" applyAlignment="1">
      <alignment horizontal="center" vertical="center"/>
    </xf>
    <xf numFmtId="0" fontId="32" fillId="44" borderId="55" xfId="0" applyFont="1" applyFill="1" applyBorder="1" applyAlignment="1">
      <alignment horizontal="center" vertical="center" wrapText="1"/>
    </xf>
    <xf numFmtId="0" fontId="32" fillId="44" borderId="18" xfId="0" applyFont="1" applyFill="1" applyBorder="1" applyAlignment="1">
      <alignment horizontal="center" vertical="center" wrapText="1"/>
    </xf>
    <xf numFmtId="0" fontId="32" fillId="44" borderId="29" xfId="0" applyFont="1" applyFill="1" applyBorder="1" applyAlignment="1">
      <alignment horizontal="center" vertical="center" wrapText="1"/>
    </xf>
    <xf numFmtId="0" fontId="32" fillId="44" borderId="75" xfId="0" applyFont="1" applyFill="1" applyBorder="1" applyAlignment="1">
      <alignment horizontal="center" vertical="center" wrapText="1"/>
    </xf>
    <xf numFmtId="0" fontId="32" fillId="44" borderId="14" xfId="0" applyFont="1" applyFill="1" applyBorder="1" applyAlignment="1">
      <alignment horizontal="center" vertical="center" wrapText="1"/>
    </xf>
    <xf numFmtId="0" fontId="32" fillId="44" borderId="76"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102" fillId="28" borderId="54" xfId="0" applyFont="1" applyFill="1" applyBorder="1" applyAlignment="1">
      <alignment horizontal="center" vertical="center" wrapText="1"/>
    </xf>
    <xf numFmtId="0" fontId="102" fillId="28" borderId="62" xfId="0" applyFont="1" applyFill="1" applyBorder="1" applyAlignment="1">
      <alignment horizontal="center" vertical="center" wrapText="1"/>
    </xf>
    <xf numFmtId="0" fontId="102" fillId="28" borderId="63" xfId="0" applyFont="1" applyFill="1" applyBorder="1" applyAlignment="1">
      <alignment horizontal="center" vertical="center" wrapText="1"/>
    </xf>
    <xf numFmtId="0" fontId="102" fillId="28" borderId="55" xfId="0" applyFont="1" applyFill="1" applyBorder="1" applyAlignment="1">
      <alignment horizontal="center" vertical="center" wrapText="1"/>
    </xf>
    <xf numFmtId="0" fontId="102" fillId="28" borderId="18" xfId="0" applyFont="1" applyFill="1" applyBorder="1" applyAlignment="1">
      <alignment horizontal="center" vertical="center" wrapText="1"/>
    </xf>
    <xf numFmtId="0" fontId="102" fillId="28" borderId="56" xfId="0" applyFont="1" applyFill="1" applyBorder="1" applyAlignment="1">
      <alignment horizontal="center" vertical="center" wrapText="1"/>
    </xf>
    <xf numFmtId="0" fontId="102" fillId="28" borderId="75" xfId="0" applyFont="1" applyFill="1" applyBorder="1" applyAlignment="1">
      <alignment horizontal="center" vertical="center" wrapText="1"/>
    </xf>
    <xf numFmtId="0" fontId="102" fillId="28" borderId="14" xfId="0" applyFont="1" applyFill="1" applyBorder="1" applyAlignment="1">
      <alignment horizontal="center" vertical="center" wrapText="1"/>
    </xf>
    <xf numFmtId="0" fontId="102" fillId="28" borderId="77" xfId="0" applyFont="1" applyFill="1" applyBorder="1" applyAlignment="1">
      <alignment horizontal="center" vertical="center" wrapText="1"/>
    </xf>
    <xf numFmtId="0" fontId="31" fillId="29" borderId="78" xfId="0" applyFont="1" applyFill="1" applyBorder="1" applyAlignment="1">
      <alignment horizontal="center" vertical="center" wrapText="1"/>
    </xf>
    <xf numFmtId="0" fontId="31" fillId="29" borderId="37" xfId="0" applyFont="1" applyFill="1" applyBorder="1" applyAlignment="1">
      <alignment horizontal="center" vertical="center" wrapText="1"/>
    </xf>
    <xf numFmtId="0" fontId="31" fillId="52" borderId="78" xfId="0" applyFont="1" applyFill="1" applyBorder="1" applyAlignment="1">
      <alignment horizontal="center" vertical="center" wrapText="1"/>
    </xf>
    <xf numFmtId="0" fontId="31" fillId="52" borderId="37" xfId="0" applyFont="1" applyFill="1" applyBorder="1" applyAlignment="1">
      <alignment horizontal="center" vertical="center" wrapText="1"/>
    </xf>
    <xf numFmtId="0" fontId="31" fillId="52" borderId="48" xfId="0" applyFont="1" applyFill="1" applyBorder="1" applyAlignment="1">
      <alignment horizontal="center" vertical="center" wrapText="1"/>
    </xf>
    <xf numFmtId="0" fontId="122" fillId="29" borderId="19" xfId="29" applyFont="1" applyFill="1" applyBorder="1" applyAlignment="1" applyProtection="1">
      <alignment horizontal="center" vertical="center" wrapText="1"/>
    </xf>
    <xf numFmtId="0" fontId="34" fillId="55" borderId="29" xfId="0" applyFont="1" applyFill="1" applyBorder="1" applyAlignment="1">
      <alignment horizontal="center" vertical="center" wrapText="1"/>
    </xf>
    <xf numFmtId="0" fontId="102" fillId="28" borderId="29" xfId="0" applyFont="1" applyFill="1" applyBorder="1" applyAlignment="1">
      <alignment horizontal="center" vertical="center" wrapText="1"/>
    </xf>
    <xf numFmtId="0" fontId="102" fillId="28" borderId="65" xfId="0" applyFont="1" applyFill="1" applyBorder="1" applyAlignment="1">
      <alignment horizontal="center" vertical="center" wrapText="1"/>
    </xf>
    <xf numFmtId="0" fontId="102" fillId="28" borderId="20" xfId="0" applyFont="1" applyFill="1" applyBorder="1" applyAlignment="1">
      <alignment horizontal="center" vertical="center" wrapText="1"/>
    </xf>
    <xf numFmtId="0" fontId="102" fillId="28" borderId="64" xfId="0" applyFont="1" applyFill="1" applyBorder="1" applyAlignment="1">
      <alignment horizontal="center" vertical="center" wrapText="1"/>
    </xf>
    <xf numFmtId="0" fontId="39" fillId="51" borderId="0" xfId="0" applyFont="1" applyFill="1" applyBorder="1" applyAlignment="1">
      <alignment horizontal="center" vertical="center" wrapText="1"/>
    </xf>
    <xf numFmtId="0" fontId="0" fillId="51" borderId="0" xfId="0" applyFill="1" applyBorder="1"/>
    <xf numFmtId="0" fontId="104" fillId="57" borderId="71" xfId="0" applyFont="1" applyFill="1" applyBorder="1" applyAlignment="1">
      <alignment horizontal="center" vertical="center" wrapText="1"/>
    </xf>
    <xf numFmtId="0" fontId="104" fillId="57" borderId="58" xfId="0" applyFont="1" applyFill="1" applyBorder="1" applyAlignment="1">
      <alignment horizontal="center" vertical="center" wrapText="1"/>
    </xf>
    <xf numFmtId="0" fontId="104" fillId="57" borderId="27" xfId="0" applyFont="1" applyFill="1" applyBorder="1" applyAlignment="1">
      <alignment horizontal="center" vertical="center" wrapText="1"/>
    </xf>
    <xf numFmtId="0" fontId="104" fillId="57" borderId="55" xfId="0" applyFont="1" applyFill="1" applyBorder="1" applyAlignment="1">
      <alignment horizontal="center" vertical="center" wrapText="1"/>
    </xf>
    <xf numFmtId="0" fontId="104" fillId="57" borderId="18" xfId="0" applyFont="1" applyFill="1" applyBorder="1" applyAlignment="1">
      <alignment horizontal="center" vertical="center" wrapText="1"/>
    </xf>
    <xf numFmtId="0" fontId="104" fillId="57" borderId="29" xfId="0" applyFont="1" applyFill="1" applyBorder="1" applyAlignment="1">
      <alignment horizontal="center" vertical="center" wrapText="1"/>
    </xf>
    <xf numFmtId="0" fontId="104" fillId="57" borderId="19" xfId="0" applyFont="1" applyFill="1" applyBorder="1" applyAlignment="1">
      <alignment horizontal="center" vertical="center" wrapText="1"/>
    </xf>
    <xf numFmtId="0" fontId="104" fillId="57" borderId="56" xfId="0" applyFont="1" applyFill="1" applyBorder="1" applyAlignment="1">
      <alignment horizontal="center" vertical="center" wrapText="1"/>
    </xf>
    <xf numFmtId="0" fontId="104" fillId="57" borderId="13" xfId="0" applyFont="1" applyFill="1" applyBorder="1" applyAlignment="1">
      <alignment horizontal="center" vertical="center" wrapText="1"/>
    </xf>
    <xf numFmtId="0" fontId="104" fillId="57" borderId="14" xfId="0" applyFont="1" applyFill="1" applyBorder="1" applyAlignment="1">
      <alignment horizontal="center" vertical="center" wrapText="1"/>
    </xf>
    <xf numFmtId="0" fontId="104" fillId="57" borderId="77" xfId="0" applyFont="1" applyFill="1" applyBorder="1" applyAlignment="1">
      <alignment horizontal="center" vertical="center" wrapText="1"/>
    </xf>
    <xf numFmtId="0" fontId="39" fillId="29" borderId="19" xfId="29" applyFont="1" applyFill="1" applyBorder="1" applyAlignment="1" applyProtection="1">
      <alignment horizontal="center" vertical="center" wrapText="1"/>
    </xf>
    <xf numFmtId="0" fontId="39" fillId="29" borderId="18" xfId="29" applyFont="1" applyFill="1" applyBorder="1" applyAlignment="1" applyProtection="1">
      <alignment horizontal="center" vertical="center" wrapText="1"/>
    </xf>
    <xf numFmtId="0" fontId="39" fillId="29" borderId="29" xfId="29" applyFont="1" applyFill="1" applyBorder="1" applyAlignment="1" applyProtection="1">
      <alignment horizontal="center" vertical="center" wrapText="1"/>
    </xf>
    <xf numFmtId="0" fontId="41" fillId="34" borderId="54" xfId="29" applyFont="1" applyFill="1" applyBorder="1" applyAlignment="1" applyProtection="1">
      <alignment horizontal="center" vertical="center" wrapText="1"/>
    </xf>
    <xf numFmtId="0" fontId="41" fillId="34" borderId="55" xfId="29" applyFont="1" applyFill="1" applyBorder="1" applyAlignment="1" applyProtection="1">
      <alignment horizontal="center" vertical="center" wrapText="1"/>
    </xf>
    <xf numFmtId="164" fontId="14" fillId="29" borderId="26" xfId="37" applyNumberFormat="1" applyFont="1" applyFill="1" applyBorder="1" applyAlignment="1" applyProtection="1">
      <alignment horizontal="center" vertical="center"/>
    </xf>
    <xf numFmtId="164" fontId="14" fillId="29" borderId="0" xfId="37" applyNumberFormat="1" applyFont="1" applyFill="1" applyBorder="1" applyAlignment="1" applyProtection="1">
      <alignment horizontal="center" vertical="center"/>
    </xf>
    <xf numFmtId="164" fontId="14" fillId="29" borderId="0" xfId="37" quotePrefix="1" applyNumberFormat="1" applyFont="1" applyFill="1" applyBorder="1" applyAlignment="1" applyProtection="1">
      <alignment horizontal="center" vertical="center"/>
    </xf>
    <xf numFmtId="164" fontId="14" fillId="29" borderId="16" xfId="37" quotePrefix="1" applyNumberFormat="1" applyFont="1" applyFill="1" applyBorder="1" applyAlignment="1" applyProtection="1">
      <alignment horizontal="center" vertical="center"/>
    </xf>
    <xf numFmtId="164" fontId="14" fillId="29" borderId="26" xfId="37" applyFont="1" applyFill="1" applyBorder="1" applyAlignment="1">
      <alignment horizontal="center" vertical="center"/>
    </xf>
    <xf numFmtId="164" fontId="14" fillId="29" borderId="0" xfId="37" applyFont="1" applyFill="1" applyBorder="1" applyAlignment="1">
      <alignment horizontal="center" vertical="center"/>
    </xf>
    <xf numFmtId="164" fontId="14" fillId="29" borderId="16" xfId="37" applyFont="1" applyFill="1" applyBorder="1" applyAlignment="1">
      <alignment horizontal="center" vertical="center"/>
    </xf>
    <xf numFmtId="0" fontId="24" fillId="29" borderId="26" xfId="34" applyFont="1" applyFill="1" applyBorder="1" applyAlignment="1">
      <alignment horizontal="center" vertical="center"/>
    </xf>
    <xf numFmtId="0" fontId="24" fillId="29" borderId="0" xfId="34" applyFont="1" applyFill="1" applyBorder="1" applyAlignment="1">
      <alignment horizontal="center" vertical="center"/>
    </xf>
    <xf numFmtId="0" fontId="24" fillId="29" borderId="16" xfId="34" applyFont="1" applyFill="1" applyBorder="1" applyAlignment="1">
      <alignment horizontal="center" vertical="center"/>
    </xf>
    <xf numFmtId="164" fontId="19" fillId="24" borderId="26" xfId="37" applyFont="1" applyFill="1" applyBorder="1" applyAlignment="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164" fontId="19" fillId="24" borderId="16" xfId="37" quotePrefix="1" applyFont="1" applyFill="1" applyBorder="1" applyAlignment="1">
      <alignment horizontal="center" vertical="center"/>
    </xf>
    <xf numFmtId="0" fontId="64" fillId="35" borderId="30" xfId="34" applyFont="1" applyFill="1" applyBorder="1" applyAlignment="1">
      <alignment horizontal="center" vertical="center"/>
    </xf>
    <xf numFmtId="0" fontId="64" fillId="35" borderId="8" xfId="34" applyFont="1" applyFill="1" applyBorder="1" applyAlignment="1">
      <alignment horizontal="center" vertical="center"/>
    </xf>
    <xf numFmtId="0" fontId="64" fillId="35" borderId="31" xfId="34" applyFont="1" applyFill="1" applyBorder="1" applyAlignment="1">
      <alignment horizontal="center" vertical="center"/>
    </xf>
    <xf numFmtId="164" fontId="13" fillId="25" borderId="8" xfId="37" quotePrefix="1" applyFont="1" applyFill="1" applyBorder="1" applyAlignment="1">
      <alignment horizontal="center" vertical="center"/>
    </xf>
    <xf numFmtId="164" fontId="13" fillId="25" borderId="7" xfId="37" quotePrefix="1" applyFont="1" applyFill="1" applyBorder="1" applyAlignment="1">
      <alignment horizontal="center" vertical="center"/>
    </xf>
    <xf numFmtId="0" fontId="64" fillId="37" borderId="26" xfId="34" applyFont="1" applyFill="1" applyBorder="1" applyAlignment="1">
      <alignment horizontal="center" vertical="center"/>
    </xf>
    <xf numFmtId="0" fontId="64" fillId="37" borderId="0" xfId="34" applyFont="1" applyFill="1" applyBorder="1" applyAlignment="1">
      <alignment horizontal="center" vertical="center"/>
    </xf>
    <xf numFmtId="0" fontId="64" fillId="37" borderId="16" xfId="34" applyFont="1" applyFill="1" applyBorder="1" applyAlignment="1">
      <alignment horizontal="center" vertical="center"/>
    </xf>
    <xf numFmtId="0" fontId="64" fillId="37" borderId="27" xfId="34" applyFont="1" applyFill="1" applyBorder="1" applyAlignment="1">
      <alignment horizontal="center" vertical="center"/>
    </xf>
    <xf numFmtId="0" fontId="64" fillId="37" borderId="7" xfId="34" applyFont="1" applyFill="1" applyBorder="1" applyAlignment="1">
      <alignment horizontal="center" vertical="center"/>
    </xf>
    <xf numFmtId="0" fontId="64" fillId="37" borderId="17" xfId="34" applyFont="1" applyFill="1" applyBorder="1" applyAlignment="1">
      <alignment horizontal="center" vertical="center"/>
    </xf>
    <xf numFmtId="164" fontId="15" fillId="29" borderId="30" xfId="37" applyFont="1" applyFill="1" applyBorder="1" applyAlignment="1">
      <alignment horizontal="center" vertical="center"/>
    </xf>
    <xf numFmtId="164" fontId="15" fillId="29" borderId="8" xfId="37" applyFont="1" applyFill="1" applyBorder="1" applyAlignment="1">
      <alignment horizontal="center" vertical="center"/>
    </xf>
    <xf numFmtId="164" fontId="15" fillId="29" borderId="31" xfId="37" applyFont="1" applyFill="1" applyBorder="1" applyAlignment="1">
      <alignment horizontal="center" vertical="center"/>
    </xf>
    <xf numFmtId="164" fontId="19" fillId="24" borderId="27" xfId="37" applyFont="1" applyFill="1" applyBorder="1" applyAlignment="1">
      <alignment horizontal="center" vertical="center"/>
    </xf>
    <xf numFmtId="164" fontId="19" fillId="24" borderId="7" xfId="37" applyFont="1" applyFill="1" applyBorder="1" applyAlignment="1">
      <alignment horizontal="center" vertical="center"/>
    </xf>
    <xf numFmtId="164" fontId="19" fillId="24" borderId="7" xfId="37" quotePrefix="1" applyFont="1" applyFill="1" applyBorder="1" applyAlignment="1">
      <alignment horizontal="center" vertical="center"/>
    </xf>
    <xf numFmtId="164" fontId="19" fillId="24" borderId="17" xfId="37" quotePrefix="1" applyFont="1" applyFill="1" applyBorder="1" applyAlignment="1">
      <alignment horizontal="center" vertical="center"/>
    </xf>
    <xf numFmtId="164" fontId="24" fillId="29" borderId="26" xfId="37" applyFont="1" applyFill="1" applyBorder="1" applyAlignment="1">
      <alignment horizontal="center" vertical="center"/>
    </xf>
    <xf numFmtId="164" fontId="24" fillId="29" borderId="0" xfId="37" applyFont="1" applyFill="1" applyBorder="1" applyAlignment="1">
      <alignment horizontal="center" vertical="center"/>
    </xf>
    <xf numFmtId="164" fontId="24" fillId="29" borderId="16" xfId="37" applyFont="1" applyFill="1" applyBorder="1" applyAlignment="1">
      <alignment horizontal="center" vertical="center"/>
    </xf>
    <xf numFmtId="164" fontId="24" fillId="29" borderId="26" xfId="34" applyNumberFormat="1" applyFont="1" applyFill="1" applyBorder="1" applyAlignment="1">
      <alignment horizontal="center" vertical="center"/>
    </xf>
    <xf numFmtId="164" fontId="24" fillId="29" borderId="0" xfId="34" applyNumberFormat="1" applyFont="1" applyFill="1" applyBorder="1" applyAlignment="1">
      <alignment horizontal="center" vertical="center"/>
    </xf>
    <xf numFmtId="164" fontId="4" fillId="30" borderId="8" xfId="37" applyNumberFormat="1" applyFont="1" applyFill="1" applyBorder="1" applyAlignment="1" applyProtection="1">
      <alignment horizontal="center" vertical="center"/>
    </xf>
    <xf numFmtId="164" fontId="4" fillId="30" borderId="31" xfId="37" applyNumberFormat="1" applyFont="1" applyFill="1" applyBorder="1" applyAlignment="1" applyProtection="1">
      <alignment horizontal="center" vertical="center"/>
    </xf>
    <xf numFmtId="164" fontId="10" fillId="25" borderId="8" xfId="37" quotePrefix="1" applyFont="1" applyFill="1" applyBorder="1" applyAlignment="1">
      <alignment horizontal="center" vertical="center"/>
    </xf>
    <xf numFmtId="164" fontId="10" fillId="25" borderId="7" xfId="37" quotePrefix="1" applyFont="1" applyFill="1" applyBorder="1" applyAlignment="1">
      <alignment horizontal="center" vertical="center"/>
    </xf>
    <xf numFmtId="164" fontId="24" fillId="23" borderId="30" xfId="41" applyFont="1" applyFill="1" applyBorder="1" applyAlignment="1">
      <alignment horizontal="center" vertical="center"/>
    </xf>
    <xf numFmtId="164" fontId="24" fillId="23" borderId="8" xfId="41" applyFont="1" applyFill="1" applyBorder="1" applyAlignment="1">
      <alignment horizontal="center" vertical="center"/>
    </xf>
    <xf numFmtId="164" fontId="24" fillId="23" borderId="31" xfId="41" applyFont="1" applyFill="1" applyBorder="1" applyAlignment="1">
      <alignment horizontal="center" vertical="center"/>
    </xf>
    <xf numFmtId="164" fontId="24" fillId="22" borderId="8" xfId="37" applyFont="1" applyFill="1" applyBorder="1" applyAlignment="1">
      <alignment horizontal="center" vertical="center" wrapText="1"/>
    </xf>
    <xf numFmtId="164" fontId="24" fillId="22" borderId="7" xfId="37" applyFont="1" applyFill="1" applyBorder="1" applyAlignment="1">
      <alignment horizontal="center" vertical="center" wrapText="1"/>
    </xf>
    <xf numFmtId="164" fontId="38" fillId="22" borderId="0" xfId="37" applyFont="1" applyFill="1" applyBorder="1" applyAlignment="1">
      <alignment horizontal="center" vertical="center" wrapText="1"/>
    </xf>
    <xf numFmtId="164" fontId="38" fillId="22" borderId="7" xfId="37" applyFont="1" applyFill="1" applyBorder="1" applyAlignment="1">
      <alignment horizontal="center" vertical="center" wrapText="1"/>
    </xf>
    <xf numFmtId="164" fontId="21" fillId="44" borderId="26" xfId="37" applyNumberFormat="1" applyFont="1" applyFill="1" applyBorder="1" applyAlignment="1" applyProtection="1">
      <alignment horizontal="center" vertical="center" wrapText="1"/>
    </xf>
    <xf numFmtId="164" fontId="21" fillId="44" borderId="0" xfId="37" applyNumberFormat="1" applyFont="1" applyFill="1" applyBorder="1" applyAlignment="1" applyProtection="1">
      <alignment horizontal="center" vertical="center" wrapText="1"/>
    </xf>
    <xf numFmtId="164" fontId="21" fillId="44" borderId="16" xfId="37" applyNumberFormat="1" applyFont="1" applyFill="1" applyBorder="1" applyAlignment="1" applyProtection="1">
      <alignment horizontal="center" vertical="center" wrapText="1"/>
    </xf>
    <xf numFmtId="164" fontId="21" fillId="58" borderId="26" xfId="37" applyNumberFormat="1" applyFont="1" applyFill="1" applyBorder="1" applyAlignment="1" applyProtection="1">
      <alignment horizontal="center" vertical="center" wrapText="1"/>
    </xf>
    <xf numFmtId="164" fontId="21" fillId="58" borderId="0" xfId="37" applyNumberFormat="1" applyFont="1" applyFill="1" applyBorder="1" applyAlignment="1" applyProtection="1">
      <alignment horizontal="center" vertical="center" wrapText="1"/>
    </xf>
    <xf numFmtId="164" fontId="21" fillId="58" borderId="16" xfId="37" applyNumberFormat="1" applyFont="1" applyFill="1" applyBorder="1" applyAlignment="1" applyProtection="1">
      <alignment horizontal="center" vertical="center" wrapText="1"/>
    </xf>
    <xf numFmtId="164" fontId="14" fillId="29" borderId="26" xfId="37" quotePrefix="1" applyNumberFormat="1" applyFont="1" applyFill="1" applyBorder="1" applyAlignment="1" applyProtection="1">
      <alignment horizontal="center" vertical="center"/>
    </xf>
    <xf numFmtId="164" fontId="24" fillId="28" borderId="29" xfId="34" applyNumberFormat="1" applyFont="1" applyFill="1" applyBorder="1" applyAlignment="1" applyProtection="1">
      <alignment horizontal="center" vertical="center"/>
    </xf>
    <xf numFmtId="164" fontId="24" fillId="28" borderId="28" xfId="34" applyNumberFormat="1" applyFont="1" applyFill="1" applyBorder="1" applyAlignment="1" applyProtection="1">
      <alignment horizontal="center" vertical="center"/>
    </xf>
    <xf numFmtId="164" fontId="24" fillId="28" borderId="19" xfId="34" applyNumberFormat="1" applyFont="1" applyFill="1" applyBorder="1" applyAlignment="1" applyProtection="1">
      <alignment horizontal="center" vertical="center"/>
    </xf>
    <xf numFmtId="0" fontId="5" fillId="31" borderId="26" xfId="29" applyFill="1" applyBorder="1" applyAlignment="1" applyProtection="1">
      <alignment horizontal="center" vertical="center" wrapText="1"/>
    </xf>
    <xf numFmtId="0" fontId="5" fillId="31" borderId="0" xfId="29" applyFill="1" applyAlignment="1" applyProtection="1">
      <alignment horizontal="center" vertical="center" wrapText="1"/>
    </xf>
    <xf numFmtId="0" fontId="5" fillId="31" borderId="0" xfId="29" applyFill="1" applyBorder="1" applyAlignment="1" applyProtection="1">
      <alignment horizontal="center" vertical="center" wrapText="1"/>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16"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164" fontId="21" fillId="24" borderId="17" xfId="41" applyFont="1" applyFill="1" applyBorder="1" applyAlignment="1">
      <alignment horizontal="center" vertical="center"/>
    </xf>
    <xf numFmtId="164" fontId="30" fillId="25" borderId="8" xfId="37" quotePrefix="1" applyFont="1" applyFill="1" applyBorder="1" applyAlignment="1">
      <alignment horizontal="center" vertical="center"/>
    </xf>
    <xf numFmtId="164" fontId="30" fillId="25" borderId="0" xfId="37" quotePrefix="1" applyFont="1" applyFill="1" applyBorder="1" applyAlignment="1">
      <alignment horizontal="center" vertical="center"/>
    </xf>
    <xf numFmtId="164" fontId="19" fillId="36" borderId="0" xfId="37" applyNumberFormat="1" applyFont="1" applyFill="1" applyBorder="1" applyAlignment="1" applyProtection="1">
      <alignment horizontal="center" vertical="center" wrapText="1"/>
    </xf>
    <xf numFmtId="0" fontId="19" fillId="34" borderId="0" xfId="34" applyFont="1" applyFill="1" applyBorder="1" applyAlignment="1">
      <alignment horizontal="center" vertical="center"/>
    </xf>
    <xf numFmtId="164" fontId="19" fillId="24" borderId="0" xfId="39" applyFont="1" applyFill="1" applyBorder="1" applyAlignment="1">
      <alignment horizontal="center" vertical="center"/>
    </xf>
    <xf numFmtId="0" fontId="24" fillId="23" borderId="0" xfId="34" applyFont="1" applyFill="1" applyBorder="1" applyAlignment="1">
      <alignment horizontal="center" vertical="center"/>
    </xf>
    <xf numFmtId="0" fontId="24" fillId="35" borderId="0" xfId="34" applyFont="1" applyFill="1" applyAlignment="1">
      <alignment horizontal="center" vertical="center"/>
    </xf>
    <xf numFmtId="0" fontId="19" fillId="24" borderId="0" xfId="0" applyFont="1" applyFill="1" applyAlignment="1">
      <alignment horizontal="center"/>
    </xf>
    <xf numFmtId="0" fontId="28" fillId="28" borderId="0" xfId="0" applyFont="1" applyFill="1" applyAlignment="1">
      <alignment horizontal="left" vertical="center"/>
    </xf>
    <xf numFmtId="0" fontId="0" fillId="0" borderId="0" xfId="0" applyAlignment="1">
      <alignment horizontal="left" vertical="center"/>
    </xf>
    <xf numFmtId="0" fontId="19" fillId="52" borderId="0" xfId="0" applyFont="1" applyFill="1" applyBorder="1" applyAlignment="1">
      <alignment horizontal="center" vertical="center"/>
    </xf>
    <xf numFmtId="0" fontId="0" fillId="0" borderId="0" xfId="0" applyAlignment="1">
      <alignment horizontal="center" vertical="center"/>
    </xf>
    <xf numFmtId="0" fontId="24" fillId="23" borderId="0" xfId="0" applyFont="1" applyFill="1" applyBorder="1" applyAlignment="1">
      <alignment horizontal="center" vertical="center" wrapText="1"/>
    </xf>
    <xf numFmtId="0" fontId="0" fillId="0" borderId="0" xfId="0" applyAlignment="1">
      <alignment horizontal="center" vertical="center" wrapText="1"/>
    </xf>
    <xf numFmtId="0" fontId="85" fillId="35" borderId="0" xfId="0" applyFont="1" applyFill="1" applyAlignment="1">
      <alignment horizontal="center" vertical="center"/>
    </xf>
    <xf numFmtId="0" fontId="19" fillId="43" borderId="0" xfId="43" applyFont="1" applyFill="1" applyBorder="1" applyAlignment="1">
      <alignment horizontal="center" vertical="center"/>
    </xf>
    <xf numFmtId="0" fontId="24" fillId="43" borderId="0" xfId="43" applyFont="1" applyFill="1" applyBorder="1" applyAlignment="1">
      <alignment horizontal="center" vertical="center"/>
    </xf>
    <xf numFmtId="0" fontId="85" fillId="43" borderId="0" xfId="43" applyFont="1" applyFill="1" applyAlignment="1">
      <alignment horizontal="center" vertical="center"/>
    </xf>
    <xf numFmtId="0" fontId="21" fillId="24" borderId="0" xfId="95" applyFont="1" applyFill="1" applyBorder="1" applyAlignment="1">
      <alignment horizontal="center" vertical="center"/>
    </xf>
    <xf numFmtId="0" fontId="19" fillId="44" borderId="0" xfId="34" applyFont="1" applyFill="1" applyBorder="1" applyAlignment="1">
      <alignment horizontal="center" vertical="center"/>
    </xf>
    <xf numFmtId="0" fontId="138" fillId="24" borderId="0" xfId="34" applyFont="1" applyFill="1" applyAlignment="1">
      <alignment horizontal="center"/>
    </xf>
    <xf numFmtId="0" fontId="19" fillId="48" borderId="0" xfId="43" applyFont="1" applyFill="1" applyBorder="1" applyAlignment="1">
      <alignment horizontal="center" vertical="center"/>
    </xf>
    <xf numFmtId="0" fontId="21" fillId="48" borderId="0" xfId="43" applyFont="1" applyFill="1" applyBorder="1" applyAlignment="1">
      <alignment horizontal="center" vertical="center"/>
    </xf>
    <xf numFmtId="0" fontId="21" fillId="48" borderId="0" xfId="43" applyFont="1" applyFill="1" applyAlignment="1">
      <alignment horizontal="center" vertical="center"/>
    </xf>
    <xf numFmtId="0" fontId="24" fillId="35" borderId="0" xfId="34" applyFont="1" applyFill="1" applyAlignment="1">
      <alignment horizontal="center"/>
    </xf>
    <xf numFmtId="164" fontId="19" fillId="24" borderId="0" xfId="40" applyFont="1" applyFill="1" applyBorder="1" applyAlignment="1">
      <alignment horizontal="center" vertical="center"/>
    </xf>
    <xf numFmtId="0" fontId="89" fillId="37" borderId="0" xfId="34" applyFont="1" applyFill="1" applyBorder="1" applyAlignment="1">
      <alignment horizontal="center" vertical="center"/>
    </xf>
    <xf numFmtId="0" fontId="24" fillId="23" borderId="0" xfId="34" applyFont="1" applyFill="1" applyBorder="1" applyAlignment="1">
      <alignment horizontal="center" vertical="center" wrapText="1"/>
    </xf>
    <xf numFmtId="0" fontId="89" fillId="45" borderId="0" xfId="34" applyFont="1" applyFill="1" applyBorder="1" applyAlignment="1">
      <alignment horizontal="center" vertical="center"/>
    </xf>
    <xf numFmtId="0" fontId="24" fillId="39" borderId="0" xfId="34" applyFont="1" applyFill="1" applyBorder="1" applyAlignment="1">
      <alignment horizontal="center" vertical="center"/>
    </xf>
    <xf numFmtId="0" fontId="24" fillId="59" borderId="0" xfId="34" applyFont="1" applyFill="1" applyBorder="1" applyAlignment="1">
      <alignment horizontal="center" vertical="center"/>
    </xf>
    <xf numFmtId="164" fontId="19" fillId="69" borderId="0" xfId="37" applyFont="1" applyFill="1" applyBorder="1" applyAlignment="1">
      <alignment horizontal="center" vertical="center"/>
    </xf>
    <xf numFmtId="0" fontId="19" fillId="50" borderId="0" xfId="0" applyFont="1" applyFill="1" applyBorder="1" applyAlignment="1">
      <alignment horizontal="center" vertical="center"/>
    </xf>
    <xf numFmtId="0" fontId="24" fillId="50" borderId="0" xfId="0" applyFont="1" applyFill="1" applyBorder="1" applyAlignment="1">
      <alignment horizontal="center" vertical="center"/>
    </xf>
    <xf numFmtId="0" fontId="85" fillId="35" borderId="0" xfId="0" applyFont="1" applyFill="1" applyAlignment="1">
      <alignment horizontal="center"/>
    </xf>
    <xf numFmtId="164" fontId="19" fillId="69" borderId="0" xfId="37" quotePrefix="1" applyFont="1" applyFill="1" applyBorder="1" applyAlignment="1">
      <alignment horizontal="center" vertical="center"/>
    </xf>
    <xf numFmtId="0" fontId="19" fillId="54" borderId="0" xfId="34" applyFont="1" applyFill="1" applyBorder="1" applyAlignment="1">
      <alignment horizontal="center" vertical="center"/>
    </xf>
    <xf numFmtId="0" fontId="89" fillId="46" borderId="0" xfId="34" applyFont="1" applyFill="1" applyBorder="1" applyAlignment="1">
      <alignment horizontal="center" vertical="center"/>
    </xf>
    <xf numFmtId="0" fontId="24" fillId="60" borderId="0" xfId="34" applyFont="1" applyFill="1" applyBorder="1" applyAlignment="1">
      <alignment horizontal="center" vertical="center"/>
    </xf>
    <xf numFmtId="0" fontId="24" fillId="61" borderId="0" xfId="34" applyFont="1" applyFill="1" applyBorder="1" applyAlignment="1">
      <alignment horizontal="center" vertical="center"/>
    </xf>
    <xf numFmtId="0" fontId="95" fillId="47" borderId="0" xfId="34" applyFont="1" applyFill="1" applyBorder="1" applyAlignment="1">
      <alignment horizontal="center" vertical="center"/>
    </xf>
    <xf numFmtId="0" fontId="96" fillId="25" borderId="0" xfId="34" applyFont="1" applyFill="1" applyBorder="1" applyAlignment="1">
      <alignment horizontal="center" vertical="center"/>
    </xf>
    <xf numFmtId="0" fontId="96" fillId="25" borderId="0" xfId="34" applyFont="1" applyFill="1" applyAlignment="1">
      <alignment horizontal="center" vertical="center"/>
    </xf>
    <xf numFmtId="164" fontId="19" fillId="24" borderId="0" xfId="38" applyFont="1" applyFill="1" applyBorder="1" applyAlignment="1">
      <alignment horizontal="center" vertical="center"/>
    </xf>
    <xf numFmtId="0" fontId="19" fillId="53" borderId="0" xfId="34" applyFont="1" applyFill="1" applyBorder="1" applyAlignment="1">
      <alignment horizontal="center" vertical="center"/>
    </xf>
    <xf numFmtId="164" fontId="19" fillId="24" borderId="26" xfId="39" applyFont="1" applyFill="1" applyBorder="1" applyAlignment="1">
      <alignment horizontal="center" vertical="center"/>
    </xf>
    <xf numFmtId="0" fontId="83" fillId="32" borderId="0" xfId="0" applyFont="1" applyFill="1" applyBorder="1" applyAlignment="1">
      <alignment horizontal="center" vertical="center"/>
    </xf>
    <xf numFmtId="0" fontId="0" fillId="0" borderId="0" xfId="0" applyAlignment="1"/>
    <xf numFmtId="0" fontId="19" fillId="32" borderId="0" xfId="0" applyFont="1" applyFill="1" applyBorder="1" applyAlignment="1">
      <alignment horizontal="center" vertical="center"/>
    </xf>
    <xf numFmtId="0" fontId="0" fillId="0" borderId="0" xfId="0" applyBorder="1" applyAlignment="1">
      <alignment horizontal="justify" vertical="center" wrapText="1"/>
    </xf>
    <xf numFmtId="0" fontId="20" fillId="56" borderId="0" xfId="0" applyFont="1" applyFill="1" applyBorder="1" applyAlignment="1">
      <alignment horizontal="justify" wrapText="1"/>
    </xf>
    <xf numFmtId="0" fontId="0" fillId="0" borderId="0" xfId="0" applyBorder="1" applyAlignment="1">
      <alignment horizontal="center" wrapText="1"/>
    </xf>
    <xf numFmtId="0" fontId="25" fillId="44" borderId="18" xfId="0" applyFont="1" applyFill="1" applyBorder="1" applyAlignment="1">
      <alignment horizontal="justify" vertical="center" wrapText="1"/>
    </xf>
    <xf numFmtId="0" fontId="54" fillId="0" borderId="0" xfId="0" applyFont="1" applyBorder="1" applyAlignment="1">
      <alignment horizontal="right" wrapText="1"/>
    </xf>
    <xf numFmtId="0" fontId="41" fillId="27" borderId="0" xfId="0" applyFont="1" applyFill="1" applyBorder="1" applyAlignment="1">
      <alignment horizontal="center" wrapText="1"/>
    </xf>
    <xf numFmtId="0" fontId="57" fillId="0" borderId="0" xfId="29" applyFont="1" applyBorder="1" applyAlignment="1" applyProtection="1">
      <alignment horizontal="left" vertical="top" wrapText="1" indent="1"/>
    </xf>
    <xf numFmtId="0" fontId="3" fillId="0" borderId="0" xfId="0" applyFont="1" applyBorder="1" applyAlignment="1">
      <alignment horizontal="right" vertical="top" wrapText="1"/>
    </xf>
    <xf numFmtId="0" fontId="55" fillId="25" borderId="29" xfId="0" applyFont="1" applyFill="1" applyBorder="1" applyAlignment="1">
      <alignment horizontal="left" vertical="center" wrapText="1"/>
    </xf>
    <xf numFmtId="0" fontId="55" fillId="25" borderId="28" xfId="0" applyFont="1" applyFill="1" applyBorder="1" applyAlignment="1">
      <alignment horizontal="left" vertical="center" wrapText="1"/>
    </xf>
    <xf numFmtId="0" fontId="20" fillId="27" borderId="0" xfId="0" applyFont="1" applyFill="1" applyBorder="1" applyAlignment="1">
      <alignment horizontal="center" vertical="center" wrapText="1"/>
    </xf>
    <xf numFmtId="0" fontId="15" fillId="25" borderId="30" xfId="0" applyFont="1" applyFill="1" applyBorder="1" applyAlignment="1">
      <alignment horizontal="left" vertical="top" wrapText="1"/>
    </xf>
    <xf numFmtId="0" fontId="15" fillId="25" borderId="31" xfId="0" applyFont="1" applyFill="1" applyBorder="1"/>
    <xf numFmtId="0" fontId="15" fillId="25" borderId="26" xfId="0" applyFont="1" applyFill="1" applyBorder="1"/>
    <xf numFmtId="0" fontId="15" fillId="25" borderId="16" xfId="0" applyFont="1" applyFill="1" applyBorder="1"/>
    <xf numFmtId="0" fontId="15" fillId="25" borderId="27" xfId="0" applyFont="1" applyFill="1" applyBorder="1"/>
    <xf numFmtId="0" fontId="15" fillId="25" borderId="17" xfId="0" applyFont="1" applyFill="1" applyBorder="1"/>
    <xf numFmtId="0" fontId="61" fillId="24" borderId="0" xfId="0" applyFont="1" applyFill="1" applyBorder="1" applyAlignment="1">
      <alignment horizontal="justify" vertical="center" wrapText="1"/>
    </xf>
    <xf numFmtId="0" fontId="15" fillId="25" borderId="18" xfId="0" applyFont="1" applyFill="1" applyBorder="1" applyAlignment="1">
      <alignment vertical="top"/>
    </xf>
    <xf numFmtId="0" fontId="0" fillId="0" borderId="8" xfId="0" applyBorder="1" applyAlignment="1">
      <alignment horizontal="justify" vertical="center" wrapText="1"/>
    </xf>
    <xf numFmtId="0" fontId="15" fillId="25" borderId="30" xfId="0" applyFont="1" applyFill="1" applyBorder="1" applyAlignment="1">
      <alignment horizontal="center" vertical="center" wrapText="1"/>
    </xf>
    <xf numFmtId="0" fontId="15" fillId="25" borderId="31" xfId="0" applyFont="1" applyFill="1" applyBorder="1" applyAlignment="1">
      <alignment horizontal="center" vertical="center" wrapText="1"/>
    </xf>
    <xf numFmtId="0" fontId="15" fillId="25" borderId="26" xfId="0" applyFont="1" applyFill="1" applyBorder="1" applyAlignment="1">
      <alignment horizontal="center" vertical="center" wrapText="1"/>
    </xf>
    <xf numFmtId="0" fontId="15" fillId="25" borderId="16" xfId="0" applyFont="1" applyFill="1" applyBorder="1" applyAlignment="1">
      <alignment horizontal="center" vertical="center" wrapText="1"/>
    </xf>
    <xf numFmtId="0" fontId="15" fillId="25" borderId="27" xfId="0" applyFont="1" applyFill="1" applyBorder="1" applyAlignment="1">
      <alignment horizontal="center" vertical="center" wrapText="1"/>
    </xf>
    <xf numFmtId="0" fontId="15" fillId="25" borderId="17" xfId="0" applyFont="1" applyFill="1" applyBorder="1" applyAlignment="1">
      <alignment horizontal="center" vertical="center" wrapText="1"/>
    </xf>
    <xf numFmtId="0" fontId="20" fillId="56" borderId="0" xfId="0" applyFont="1" applyFill="1" applyBorder="1" applyAlignment="1">
      <alignment horizontal="center" vertical="center" wrapText="1"/>
    </xf>
    <xf numFmtId="0" fontId="144" fillId="72" borderId="0" xfId="0" applyFont="1" applyFill="1" applyBorder="1"/>
    <xf numFmtId="0" fontId="144" fillId="72" borderId="0" xfId="0" applyFont="1" applyFill="1" applyBorder="1" applyAlignment="1">
      <alignment horizontal="left"/>
    </xf>
    <xf numFmtId="0" fontId="144" fillId="72" borderId="0" xfId="0" applyFont="1" applyFill="1" applyBorder="1" applyAlignment="1">
      <alignment horizontal="center"/>
    </xf>
    <xf numFmtId="0" fontId="144" fillId="70" borderId="0" xfId="0" applyFont="1" applyFill="1" applyBorder="1"/>
    <xf numFmtId="0" fontId="144" fillId="70" borderId="0" xfId="0" applyFont="1" applyFill="1" applyBorder="1" applyAlignment="1">
      <alignment horizontal="left"/>
    </xf>
  </cellXfs>
  <cellStyles count="96">
    <cellStyle name="20% - Accent1 2" xfId="53"/>
    <cellStyle name="20% - Accent2 2" xfId="54"/>
    <cellStyle name="20% - Accent3 2" xfId="55"/>
    <cellStyle name="20% - Accent4 2" xfId="56"/>
    <cellStyle name="20% - Accent5 2" xfId="57"/>
    <cellStyle name="20% - Accent6 2" xfId="58"/>
    <cellStyle name="20% - Akzent1" xfId="1"/>
    <cellStyle name="20% - Akzent2" xfId="2"/>
    <cellStyle name="20% - Akzent3" xfId="3"/>
    <cellStyle name="20% - Akzent4" xfId="4"/>
    <cellStyle name="20% - Akzent5" xfId="5"/>
    <cellStyle name="20% - Akzent6" xfId="6"/>
    <cellStyle name="40% - Accent1 2" xfId="59"/>
    <cellStyle name="40% - Accent2 2" xfId="60"/>
    <cellStyle name="40% - Accent3 2" xfId="61"/>
    <cellStyle name="40% - Accent4 2" xfId="62"/>
    <cellStyle name="40% - Accent5 2" xfId="63"/>
    <cellStyle name="40% - Accent6 2" xfId="64"/>
    <cellStyle name="40% - Akzent1" xfId="7"/>
    <cellStyle name="40% - Akzent2" xfId="8"/>
    <cellStyle name="40% - Akzent3" xfId="9"/>
    <cellStyle name="40% - Akzent4" xfId="10"/>
    <cellStyle name="40% - Akzent5" xfId="11"/>
    <cellStyle name="40% - Akzent6" xfId="12"/>
    <cellStyle name="60% - Accent1 2" xfId="65"/>
    <cellStyle name="60% - Accent2 2" xfId="66"/>
    <cellStyle name="60% - Accent3 2" xfId="67"/>
    <cellStyle name="60% - Accent4 2" xfId="68"/>
    <cellStyle name="60% - Accent5 2" xfId="69"/>
    <cellStyle name="60% - Accent6 2" xfId="70"/>
    <cellStyle name="60% - Akzent1" xfId="13"/>
    <cellStyle name="60% - Akzent2" xfId="14"/>
    <cellStyle name="60% - Akzent3" xfId="15"/>
    <cellStyle name="60% - Akzent4" xfId="16"/>
    <cellStyle name="60% - Akzent5" xfId="17"/>
    <cellStyle name="60% - Akzent6" xfId="18"/>
    <cellStyle name="Accent1 2" xfId="71"/>
    <cellStyle name="Accent2 2" xfId="72"/>
    <cellStyle name="Accent3 2" xfId="73"/>
    <cellStyle name="Accent4 2" xfId="74"/>
    <cellStyle name="Accent5 2" xfId="75"/>
    <cellStyle name="Accent6 2" xfId="76"/>
    <cellStyle name="Akzent1" xfId="19"/>
    <cellStyle name="Akzent2" xfId="20"/>
    <cellStyle name="Akzent3" xfId="21"/>
    <cellStyle name="Akzent4" xfId="22"/>
    <cellStyle name="Akzent5" xfId="23"/>
    <cellStyle name="Akzent6" xfId="24"/>
    <cellStyle name="Bad" xfId="25" builtinId="27"/>
    <cellStyle name="Bad 2" xfId="77"/>
    <cellStyle name="Calculation 2" xfId="78"/>
    <cellStyle name="Check Cell 2" xfId="79"/>
    <cellStyle name="Currency" xfId="26" builtinId="4"/>
    <cellStyle name="Euro" xfId="27"/>
    <cellStyle name="Explanatory Text 2" xfId="80"/>
    <cellStyle name="Good 2" xfId="81"/>
    <cellStyle name="Gut" xfId="28"/>
    <cellStyle name="Heading 1 2" xfId="82"/>
    <cellStyle name="Heading 2 2" xfId="83"/>
    <cellStyle name="Heading 3 2" xfId="84"/>
    <cellStyle name="Heading 4 2" xfId="85"/>
    <cellStyle name="Hyperlink" xfId="29" builtinId="8"/>
    <cellStyle name="Hyperlink 2" xfId="30"/>
    <cellStyle name="Hyperlink 2 2" xfId="31"/>
    <cellStyle name="Hyperlink 2_11-07-2485-00-0000-wg-tentative-agenda-november-2007 (2)" xfId="32"/>
    <cellStyle name="Input 2" xfId="86"/>
    <cellStyle name="Linked Cell 2" xfId="87"/>
    <cellStyle name="Neutral 2" xfId="88"/>
    <cellStyle name="Normal" xfId="0" builtinId="0"/>
    <cellStyle name="Normal 2" xfId="33"/>
    <cellStyle name="Normal 2 2" xfId="34"/>
    <cellStyle name="Normal 2_11-07-2211-00-0000-wg-tentative-agenda-september-2007" xfId="35"/>
    <cellStyle name="Normal 3" xfId="36"/>
    <cellStyle name="Normal 3 2" xfId="89"/>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rmal_JTC1-DRAFT-CAC-0_11-05-XXX-00-0000-802.11-JTC1 2" xfId="95"/>
    <cellStyle name="Note 2" xfId="90"/>
    <cellStyle name="Notiz" xfId="44"/>
    <cellStyle name="Output 2" xfId="91"/>
    <cellStyle name="Schlecht" xfId="45"/>
    <cellStyle name="Title 2" xfId="92"/>
    <cellStyle name="Total 2" xfId="93"/>
    <cellStyle name="Überschrift" xfId="46"/>
    <cellStyle name="Überschrift 1" xfId="47"/>
    <cellStyle name="Überschrift 2" xfId="48"/>
    <cellStyle name="Überschrift 3" xfId="49"/>
    <cellStyle name="Überschrift 4" xfId="50"/>
    <cellStyle name="Verknüpfte Zelle" xfId="51"/>
    <cellStyle name="Warning Text 2" xfId="94"/>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4.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6.png"/><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5.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63.png"/><Relationship Id="rId3" Type="http://schemas.openxmlformats.org/officeDocument/2006/relationships/image" Target="../media/image58.emf"/><Relationship Id="rId7" Type="http://schemas.openxmlformats.org/officeDocument/2006/relationships/image" Target="../media/image62.jpeg"/><Relationship Id="rId2" Type="http://schemas.openxmlformats.org/officeDocument/2006/relationships/image" Target="../media/image57.wmf"/><Relationship Id="rId1" Type="http://schemas.openxmlformats.org/officeDocument/2006/relationships/hyperlink" Target="#'Anti-Trust'!A1"/><Relationship Id="rId6" Type="http://schemas.openxmlformats.org/officeDocument/2006/relationships/image" Target="../media/image61.emf"/><Relationship Id="rId5" Type="http://schemas.openxmlformats.org/officeDocument/2006/relationships/image" Target="../media/image60.emf"/><Relationship Id="rId4" Type="http://schemas.openxmlformats.org/officeDocument/2006/relationships/image" Target="../media/image59.emf"/></Relationships>
</file>

<file path=xl/drawings/_rels/drawing4.xml.rels><?xml version="1.0" encoding="UTF-8" standalone="yes"?>
<Relationships xmlns="http://schemas.openxmlformats.org/package/2006/relationships"><Relationship Id="rId1" Type="http://schemas.openxmlformats.org/officeDocument/2006/relationships/image" Target="../media/image62.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November 2011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xdr:from>
      <xdr:col>8</xdr:col>
      <xdr:colOff>219075</xdr:colOff>
      <xdr:row>36</xdr:row>
      <xdr:rowOff>114300</xdr:rowOff>
    </xdr:from>
    <xdr:to>
      <xdr:col>15</xdr:col>
      <xdr:colOff>219075</xdr:colOff>
      <xdr:row>45</xdr:row>
      <xdr:rowOff>133350</xdr:rowOff>
    </xdr:to>
    <xdr:sp macro="" textlink="">
      <xdr:nvSpPr>
        <xdr:cNvPr id="3078" name="Rectangle 1397"/>
        <xdr:cNvSpPr>
          <a:spLocks noChangeArrowheads="1"/>
        </xdr:cNvSpPr>
      </xdr:nvSpPr>
      <xdr:spPr bwMode="auto">
        <a:xfrm>
          <a:off x="3914775" y="7381875"/>
          <a:ext cx="5314950" cy="1819275"/>
        </a:xfrm>
        <a:prstGeom prst="rect">
          <a:avLst/>
        </a:prstGeom>
        <a:solidFill>
          <a:srgbClr val="FFFFFF"/>
        </a:solidFill>
        <a:ln w="9525">
          <a:noFill/>
          <a:miter lim="800000"/>
          <a:headEnd/>
          <a:tailEnd/>
        </a:ln>
      </xdr:spPr>
    </xdr:sp>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092" name="Picture 1133"/>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35"/>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228600</xdr:colOff>
      <xdr:row>38</xdr:row>
      <xdr:rowOff>19050</xdr:rowOff>
    </xdr:to>
    <xdr:pic>
      <xdr:nvPicPr>
        <xdr:cNvPr id="3096" name="Picture 1137"/>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228600" cy="21907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304800</xdr:colOff>
      <xdr:row>41</xdr:row>
      <xdr:rowOff>114300</xdr:rowOff>
    </xdr:to>
    <xdr:pic>
      <xdr:nvPicPr>
        <xdr:cNvPr id="3098" name="Picture 1139"/>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914400" cy="914400"/>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4" name="Picture 1147"/>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06" name="Picture 1150"/>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8" name="Picture 1152"/>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10" name="Picture 1155"/>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11</xdr:col>
      <xdr:colOff>552450</xdr:colOff>
      <xdr:row>38</xdr:row>
      <xdr:rowOff>0</xdr:rowOff>
    </xdr:to>
    <xdr:pic>
      <xdr:nvPicPr>
        <xdr:cNvPr id="3112" name="Picture 1157"/>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24625" y="7467600"/>
          <a:ext cx="600075"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561975</xdr:colOff>
      <xdr:row>37</xdr:row>
      <xdr:rowOff>0</xdr:rowOff>
    </xdr:from>
    <xdr:to>
      <xdr:col>12</xdr:col>
      <xdr:colOff>552450</xdr:colOff>
      <xdr:row>38</xdr:row>
      <xdr:rowOff>0</xdr:rowOff>
    </xdr:to>
    <xdr:pic>
      <xdr:nvPicPr>
        <xdr:cNvPr id="3114" name="Picture 1159"/>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7134225" y="7467600"/>
          <a:ext cx="600075"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12</xdr:col>
      <xdr:colOff>561975</xdr:colOff>
      <xdr:row>37</xdr:row>
      <xdr:rowOff>0</xdr:rowOff>
    </xdr:from>
    <xdr:to>
      <xdr:col>13</xdr:col>
      <xdr:colOff>552450</xdr:colOff>
      <xdr:row>38</xdr:row>
      <xdr:rowOff>0</xdr:rowOff>
    </xdr:to>
    <xdr:pic>
      <xdr:nvPicPr>
        <xdr:cNvPr id="3116" name="Picture 116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7743825"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7" name="Picture 1162"/>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9" name="Picture 1164"/>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13</xdr:col>
      <xdr:colOff>219075</xdr:colOff>
      <xdr:row>38</xdr:row>
      <xdr:rowOff>0</xdr:rowOff>
    </xdr:to>
    <xdr:pic>
      <xdr:nvPicPr>
        <xdr:cNvPr id="3122" name="Picture 1167"/>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24625" y="7467600"/>
          <a:ext cx="14859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4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4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4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4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5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5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5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5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5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5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5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8</xdr:col>
      <xdr:colOff>133350</xdr:colOff>
      <xdr:row>35</xdr:row>
      <xdr:rowOff>66675</xdr:rowOff>
    </xdr:from>
    <xdr:to>
      <xdr:col>15</xdr:col>
      <xdr:colOff>133350</xdr:colOff>
      <xdr:row>44</xdr:row>
      <xdr:rowOff>85725</xdr:rowOff>
    </xdr:to>
    <xdr:sp macro="" textlink="">
      <xdr:nvSpPr>
        <xdr:cNvPr id="3144" name="Rectangle 1201"/>
        <xdr:cNvSpPr>
          <a:spLocks noChangeArrowheads="1"/>
        </xdr:cNvSpPr>
      </xdr:nvSpPr>
      <xdr:spPr bwMode="auto">
        <a:xfrm>
          <a:off x="3829050" y="7134225"/>
          <a:ext cx="5314950" cy="1819275"/>
        </a:xfrm>
        <a:prstGeom prst="rect">
          <a:avLst/>
        </a:prstGeom>
        <a:solidFill>
          <a:srgbClr val="FFFFFF"/>
        </a:solidFill>
        <a:ln w="9525">
          <a:noFill/>
          <a:miter lim="800000"/>
          <a:headEnd/>
          <a:tailEnd/>
        </a:ln>
      </xdr:spPr>
    </xdr:sp>
    <xdr:clientData/>
  </xdr:twoCellAnchor>
  <xdr:twoCellAnchor editAs="oneCell">
    <xdr:from>
      <xdr:col>4</xdr:col>
      <xdr:colOff>740641</xdr:colOff>
      <xdr:row>8</xdr:row>
      <xdr:rowOff>105929</xdr:rowOff>
    </xdr:from>
    <xdr:to>
      <xdr:col>10</xdr:col>
      <xdr:colOff>591704</xdr:colOff>
      <xdr:row>23</xdr:row>
      <xdr:rowOff>86591</xdr:rowOff>
    </xdr:to>
    <xdr:pic>
      <xdr:nvPicPr>
        <xdr:cNvPr id="4" name="Picture 3"/>
        <xdr:cNvPicPr>
          <a:picLocks noChangeAspect="1"/>
        </xdr:cNvPicPr>
      </xdr:nvPicPr>
      <xdr:blipFill>
        <a:blip xmlns:r="http://schemas.openxmlformats.org/officeDocument/2006/relationships" r:embed="rId57"/>
        <a:stretch>
          <a:fillRect/>
        </a:stretch>
      </xdr:blipFill>
      <xdr:spPr>
        <a:xfrm>
          <a:off x="1866323" y="1780020"/>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864</xdr:rowOff>
    </xdr:to>
    <xdr:sp macro="" textlink="">
      <xdr:nvSpPr>
        <xdr:cNvPr id="5122" name="Line 35"/>
        <xdr:cNvSpPr>
          <a:spLocks noChangeShapeType="1"/>
        </xdr:cNvSpPr>
      </xdr:nvSpPr>
      <xdr:spPr bwMode="auto">
        <a:xfrm>
          <a:off x="9296400" y="13639800"/>
          <a:ext cx="25336500" cy="38964"/>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18621375"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7"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8"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31" name="Line 64"/>
        <xdr:cNvSpPr>
          <a:spLocks noChangeShapeType="1"/>
        </xdr:cNvSpPr>
      </xdr:nvSpPr>
      <xdr:spPr bwMode="auto">
        <a:xfrm flipV="1">
          <a:off x="138303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3"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5"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6" name="Line 46"/>
        <xdr:cNvSpPr>
          <a:spLocks noChangeShapeType="1"/>
        </xdr:cNvSpPr>
      </xdr:nvSpPr>
      <xdr:spPr bwMode="auto">
        <a:xfrm rot="-5400000">
          <a:off x="18621375"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1"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3"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6"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8"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0"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54" name="Line 64"/>
        <xdr:cNvSpPr>
          <a:spLocks noChangeShapeType="1"/>
        </xdr:cNvSpPr>
      </xdr:nvSpPr>
      <xdr:spPr bwMode="auto">
        <a:xfrm flipV="1">
          <a:off x="138207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55"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267200" y="9525000"/>
          <a:ext cx="3933825" cy="990600"/>
        </a:xfrm>
        <a:prstGeom prst="wedgeRoundRectCallout">
          <a:avLst>
            <a:gd name="adj1" fmla="val 84910"/>
            <a:gd name="adj2" fmla="val 476923"/>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60"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16</xdr:row>
      <xdr:rowOff>342900</xdr:rowOff>
    </xdr:from>
    <xdr:to>
      <xdr:col>6</xdr:col>
      <xdr:colOff>1447800</xdr:colOff>
      <xdr:row>29</xdr:row>
      <xdr:rowOff>381000</xdr:rowOff>
    </xdr:to>
    <xdr:sp macro="" textlink="">
      <xdr:nvSpPr>
        <xdr:cNvPr id="5162" name="Line 86"/>
        <xdr:cNvSpPr>
          <a:spLocks noChangeShapeType="1"/>
        </xdr:cNvSpPr>
      </xdr:nvSpPr>
      <xdr:spPr bwMode="auto">
        <a:xfrm flipH="1">
          <a:off x="9220200" y="7620000"/>
          <a:ext cx="0" cy="598170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46" name="Line 37"/>
        <xdr:cNvSpPr>
          <a:spLocks noChangeShapeType="1"/>
        </xdr:cNvSpPr>
      </xdr:nvSpPr>
      <xdr:spPr bwMode="auto">
        <a:xfrm>
          <a:off x="8477250" y="13735050"/>
          <a:ext cx="1163955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990600</xdr:colOff>
      <xdr:row>38</xdr:row>
      <xdr:rowOff>428625</xdr:rowOff>
    </xdr:from>
    <xdr:to>
      <xdr:col>13</xdr:col>
      <xdr:colOff>114300</xdr:colOff>
      <xdr:row>38</xdr:row>
      <xdr:rowOff>428625</xdr:rowOff>
    </xdr:to>
    <xdr:sp macro="" textlink="">
      <xdr:nvSpPr>
        <xdr:cNvPr id="47" name="Line 38"/>
        <xdr:cNvSpPr>
          <a:spLocks noChangeShapeType="1"/>
        </xdr:cNvSpPr>
      </xdr:nvSpPr>
      <xdr:spPr bwMode="auto">
        <a:xfrm>
          <a:off x="8477250" y="17745075"/>
          <a:ext cx="57531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48" name="Line 40"/>
        <xdr:cNvSpPr>
          <a:spLocks noChangeShapeType="1"/>
        </xdr:cNvSpPr>
      </xdr:nvSpPr>
      <xdr:spPr bwMode="auto">
        <a:xfrm rot="-5400000">
          <a:off x="18640425" y="15230475"/>
          <a:ext cx="3086100" cy="0"/>
        </a:xfrm>
        <a:prstGeom prst="line">
          <a:avLst/>
        </a:prstGeom>
        <a:noFill/>
        <a:ln w="127000">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49" name="Line 5"/>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4" name="Line 64"/>
        <xdr:cNvSpPr>
          <a:spLocks noChangeShapeType="1"/>
        </xdr:cNvSpPr>
      </xdr:nvSpPr>
      <xdr:spPr bwMode="auto">
        <a:xfrm flipV="1">
          <a:off x="14458950" y="4514850"/>
          <a:ext cx="206692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6" name="Line 70"/>
        <xdr:cNvSpPr>
          <a:spLocks noChangeShapeType="1"/>
        </xdr:cNvSpPr>
      </xdr:nvSpPr>
      <xdr:spPr bwMode="auto">
        <a:xfrm>
          <a:off x="8477250" y="13801725"/>
          <a:ext cx="0" cy="39147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7" name="Line 72"/>
        <xdr:cNvSpPr>
          <a:spLocks noChangeShapeType="1"/>
        </xdr:cNvSpPr>
      </xdr:nvSpPr>
      <xdr:spPr bwMode="auto">
        <a:xfrm>
          <a:off x="14173200" y="16859250"/>
          <a:ext cx="603885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36</xdr:row>
      <xdr:rowOff>371475</xdr:rowOff>
    </xdr:from>
    <xdr:to>
      <xdr:col>13</xdr:col>
      <xdr:colOff>85725</xdr:colOff>
      <xdr:row>39</xdr:row>
      <xdr:rowOff>28575</xdr:rowOff>
    </xdr:to>
    <xdr:sp macro="" textlink="">
      <xdr:nvSpPr>
        <xdr:cNvPr id="58" name="Line 73"/>
        <xdr:cNvSpPr>
          <a:spLocks noChangeShapeType="1"/>
        </xdr:cNvSpPr>
      </xdr:nvSpPr>
      <xdr:spPr bwMode="auto">
        <a:xfrm>
          <a:off x="14201775" y="16773525"/>
          <a:ext cx="0" cy="1028700"/>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9" name="Line 8"/>
        <xdr:cNvSpPr>
          <a:spLocks noChangeShapeType="1"/>
        </xdr:cNvSpPr>
      </xdr:nvSpPr>
      <xdr:spPr bwMode="auto">
        <a:xfrm flipV="1">
          <a:off x="8477250" y="7686675"/>
          <a:ext cx="0" cy="60007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62" name="Line 44"/>
        <xdr:cNvSpPr>
          <a:spLocks noChangeShapeType="1"/>
        </xdr:cNvSpPr>
      </xdr:nvSpPr>
      <xdr:spPr bwMode="auto">
        <a:xfrm>
          <a:off x="8477250" y="13735050"/>
          <a:ext cx="1163955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990600</xdr:colOff>
      <xdr:row>38</xdr:row>
      <xdr:rowOff>428625</xdr:rowOff>
    </xdr:from>
    <xdr:to>
      <xdr:col>13</xdr:col>
      <xdr:colOff>114300</xdr:colOff>
      <xdr:row>38</xdr:row>
      <xdr:rowOff>428625</xdr:rowOff>
    </xdr:to>
    <xdr:sp macro="" textlink="">
      <xdr:nvSpPr>
        <xdr:cNvPr id="63" name="Line 45"/>
        <xdr:cNvSpPr>
          <a:spLocks noChangeShapeType="1"/>
        </xdr:cNvSpPr>
      </xdr:nvSpPr>
      <xdr:spPr bwMode="auto">
        <a:xfrm>
          <a:off x="8477250" y="17745075"/>
          <a:ext cx="575310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64" name="Line 46"/>
        <xdr:cNvSpPr>
          <a:spLocks noChangeShapeType="1"/>
        </xdr:cNvSpPr>
      </xdr:nvSpPr>
      <xdr:spPr bwMode="auto">
        <a:xfrm rot="-5400000">
          <a:off x="18640425" y="15230475"/>
          <a:ext cx="3086100" cy="0"/>
        </a:xfrm>
        <a:prstGeom prst="line">
          <a:avLst/>
        </a:prstGeom>
        <a:noFill/>
        <a:ln w="127000">
          <a:solidFill>
            <a:srgbClr xmlns:mc="http://schemas.openxmlformats.org/markup-compatibility/2006" xmlns:a14="http://schemas.microsoft.com/office/drawing/2010/main" val="00009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66" name="Line 5"/>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69" name="Line 18"/>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1" name="Line 21"/>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4" name="Line 56"/>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6" name="Line 58"/>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77" name="Line 59"/>
        <xdr:cNvSpPr>
          <a:spLocks noChangeShapeType="1"/>
        </xdr:cNvSpPr>
      </xdr:nvSpPr>
      <xdr:spPr bwMode="auto">
        <a:xfrm flipV="1">
          <a:off x="34632900" y="8610600"/>
          <a:ext cx="514350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8" name="Line 60"/>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8</xdr:col>
      <xdr:colOff>38100</xdr:colOff>
      <xdr:row>16</xdr:row>
      <xdr:rowOff>381000</xdr:rowOff>
    </xdr:from>
    <xdr:to>
      <xdr:col>14</xdr:col>
      <xdr:colOff>0</xdr:colOff>
      <xdr:row>16</xdr:row>
      <xdr:rowOff>419100</xdr:rowOff>
    </xdr:to>
    <xdr:sp macro="" textlink="">
      <xdr:nvSpPr>
        <xdr:cNvPr id="81" name="Line 7"/>
        <xdr:cNvSpPr>
          <a:spLocks noChangeShapeType="1"/>
        </xdr:cNvSpPr>
      </xdr:nvSpPr>
      <xdr:spPr bwMode="auto">
        <a:xfrm>
          <a:off x="8343900" y="7658100"/>
          <a:ext cx="5791200" cy="3810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333375</xdr:colOff>
      <xdr:row>10</xdr:row>
      <xdr:rowOff>0</xdr:rowOff>
    </xdr:from>
    <xdr:to>
      <xdr:col>15</xdr:col>
      <xdr:colOff>733425</xdr:colOff>
      <xdr:row>10</xdr:row>
      <xdr:rowOff>0</xdr:rowOff>
    </xdr:to>
    <xdr:sp macro="" textlink="">
      <xdr:nvSpPr>
        <xdr:cNvPr id="82" name="Line 64"/>
        <xdr:cNvSpPr>
          <a:spLocks noChangeShapeType="1"/>
        </xdr:cNvSpPr>
      </xdr:nvSpPr>
      <xdr:spPr bwMode="auto">
        <a:xfrm flipV="1">
          <a:off x="14449425" y="4514850"/>
          <a:ext cx="2076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83" name="Line 65"/>
        <xdr:cNvSpPr>
          <a:spLocks noChangeShapeType="1"/>
        </xdr:cNvSpPr>
      </xdr:nvSpPr>
      <xdr:spPr bwMode="auto">
        <a:xfrm rot="16200000" flipV="1">
          <a:off x="5510212" y="10625138"/>
          <a:ext cx="59340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457200</xdr:colOff>
      <xdr:row>10</xdr:row>
      <xdr:rowOff>114300</xdr:rowOff>
    </xdr:from>
    <xdr:to>
      <xdr:col>13</xdr:col>
      <xdr:colOff>495300</xdr:colOff>
      <xdr:row>16</xdr:row>
      <xdr:rowOff>400050</xdr:rowOff>
    </xdr:to>
    <xdr:sp macro="" textlink="">
      <xdr:nvSpPr>
        <xdr:cNvPr id="84" name="Line 66"/>
        <xdr:cNvSpPr>
          <a:spLocks noChangeShapeType="1"/>
        </xdr:cNvSpPr>
      </xdr:nvSpPr>
      <xdr:spPr bwMode="auto">
        <a:xfrm rot="5400000" flipH="1" flipV="1">
          <a:off x="13077825" y="6124575"/>
          <a:ext cx="3028950" cy="3810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48100" y="7705725"/>
          <a:ext cx="4181475" cy="990600"/>
        </a:xfrm>
        <a:prstGeom prst="wedgeRoundRectCallout">
          <a:avLst>
            <a:gd name="adj1" fmla="val 122795"/>
            <a:gd name="adj2" fmla="val -91979"/>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86" name="Line 69"/>
        <xdr:cNvSpPr>
          <a:spLocks noChangeShapeType="1"/>
        </xdr:cNvSpPr>
      </xdr:nvSpPr>
      <xdr:spPr bwMode="auto">
        <a:xfrm>
          <a:off x="8477250" y="13801725"/>
          <a:ext cx="0" cy="3914775"/>
        </a:xfrm>
        <a:prstGeom prst="line">
          <a:avLst/>
        </a:prstGeom>
        <a:noFill/>
        <a:ln w="762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87" name="Line 71"/>
        <xdr:cNvSpPr>
          <a:spLocks noChangeShapeType="1"/>
        </xdr:cNvSpPr>
      </xdr:nvSpPr>
      <xdr:spPr bwMode="auto">
        <a:xfrm>
          <a:off x="14173200" y="16859250"/>
          <a:ext cx="603885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36</xdr:row>
      <xdr:rowOff>371475</xdr:rowOff>
    </xdr:from>
    <xdr:to>
      <xdr:col>13</xdr:col>
      <xdr:colOff>85725</xdr:colOff>
      <xdr:row>39</xdr:row>
      <xdr:rowOff>28575</xdr:rowOff>
    </xdr:to>
    <xdr:sp macro="" textlink="">
      <xdr:nvSpPr>
        <xdr:cNvPr id="88" name="Line 72"/>
        <xdr:cNvSpPr>
          <a:spLocks noChangeShapeType="1"/>
        </xdr:cNvSpPr>
      </xdr:nvSpPr>
      <xdr:spPr bwMode="auto">
        <a:xfrm>
          <a:off x="14201775" y="16773525"/>
          <a:ext cx="0" cy="1028700"/>
        </a:xfrm>
        <a:prstGeom prst="line">
          <a:avLst/>
        </a:prstGeom>
        <a:noFill/>
        <a:ln w="762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942975</xdr:colOff>
      <xdr:row>3</xdr:row>
      <xdr:rowOff>228599</xdr:rowOff>
    </xdr:from>
    <xdr:to>
      <xdr:col>29</xdr:col>
      <xdr:colOff>714375</xdr:colOff>
      <xdr:row>5</xdr:row>
      <xdr:rowOff>352424</xdr:rowOff>
    </xdr:to>
    <xdr:sp macro="" textlink="">
      <xdr:nvSpPr>
        <xdr:cNvPr id="65" name="AutoShape 62"/>
        <xdr:cNvSpPr>
          <a:spLocks noChangeArrowheads="1"/>
        </xdr:cNvSpPr>
      </xdr:nvSpPr>
      <xdr:spPr bwMode="auto">
        <a:xfrm>
          <a:off x="32399288" y="1585912"/>
          <a:ext cx="343852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802.1avb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7.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W25" sqref="W25"/>
    </sheetView>
  </sheetViews>
  <sheetFormatPr defaultRowHeight="15.75" customHeight="1" x14ac:dyDescent="0.25"/>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x14ac:dyDescent="0.15">
      <c r="A1" s="848"/>
      <c r="B1" s="849" t="s">
        <v>510</v>
      </c>
      <c r="C1" s="57"/>
      <c r="D1" s="64"/>
    </row>
    <row r="2" spans="1:13" ht="15.75" customHeight="1" thickBot="1" x14ac:dyDescent="0.35">
      <c r="A2" s="850"/>
      <c r="B2" s="752"/>
      <c r="F2" s="41" t="s">
        <v>255</v>
      </c>
    </row>
    <row r="3" spans="1:13" ht="15.75" customHeight="1" thickBot="1" x14ac:dyDescent="0.35">
      <c r="A3" s="850"/>
      <c r="B3" s="392" t="s">
        <v>106</v>
      </c>
      <c r="F3" s="41" t="s">
        <v>256</v>
      </c>
    </row>
    <row r="4" spans="1:13" ht="15.75" customHeight="1" x14ac:dyDescent="0.3">
      <c r="A4" s="850"/>
      <c r="B4" s="1155" t="s">
        <v>726</v>
      </c>
      <c r="E4" s="53" t="s">
        <v>257</v>
      </c>
      <c r="F4" s="41" t="s">
        <v>557</v>
      </c>
    </row>
    <row r="5" spans="1:13" ht="15.75" customHeight="1" x14ac:dyDescent="0.3">
      <c r="A5" s="850"/>
      <c r="B5" s="1156"/>
      <c r="E5" s="53" t="s">
        <v>258</v>
      </c>
      <c r="F5" s="839" t="s">
        <v>562</v>
      </c>
      <c r="J5" s="42"/>
    </row>
    <row r="6" spans="1:13" ht="15.75" customHeight="1" thickBot="1" x14ac:dyDescent="0.3">
      <c r="A6" s="850"/>
      <c r="B6" s="1157"/>
      <c r="E6" s="53" t="s">
        <v>259</v>
      </c>
      <c r="F6" s="43" t="s">
        <v>376</v>
      </c>
    </row>
    <row r="7" spans="1:13" s="44" customFormat="1" ht="15.75" customHeight="1" thickBot="1" x14ac:dyDescent="0.3">
      <c r="A7" s="850"/>
      <c r="B7" s="60"/>
      <c r="C7" s="753"/>
      <c r="D7" s="66"/>
      <c r="E7" s="54"/>
    </row>
    <row r="8" spans="1:13" s="45" customFormat="1" ht="15.75" customHeight="1" x14ac:dyDescent="0.3">
      <c r="A8" s="850"/>
      <c r="B8" s="677" t="s">
        <v>169</v>
      </c>
      <c r="C8" s="678"/>
      <c r="D8" s="65"/>
      <c r="E8" s="55" t="s">
        <v>260</v>
      </c>
      <c r="F8" s="46" t="s">
        <v>558</v>
      </c>
    </row>
    <row r="9" spans="1:13" ht="15.75" customHeight="1" x14ac:dyDescent="0.25">
      <c r="A9" s="850"/>
      <c r="B9" s="679" t="s">
        <v>198</v>
      </c>
      <c r="C9" s="678"/>
      <c r="E9" s="53" t="s">
        <v>261</v>
      </c>
      <c r="F9" s="100" t="s">
        <v>721</v>
      </c>
    </row>
    <row r="10" spans="1:13" ht="15.75" customHeight="1" x14ac:dyDescent="0.25">
      <c r="E10" s="53" t="s">
        <v>262</v>
      </c>
      <c r="F10" s="43" t="s">
        <v>377</v>
      </c>
      <c r="G10" s="43"/>
      <c r="H10" s="43"/>
      <c r="I10" s="43"/>
      <c r="J10" s="43"/>
      <c r="K10" s="43"/>
      <c r="L10" s="43" t="s">
        <v>146</v>
      </c>
      <c r="M10" s="43"/>
    </row>
    <row r="11" spans="1:13" ht="15.75" customHeight="1" x14ac:dyDescent="0.25">
      <c r="A11" s="850"/>
      <c r="B11" s="680" t="s">
        <v>224</v>
      </c>
      <c r="C11" s="678"/>
      <c r="F11" s="43" t="s">
        <v>263</v>
      </c>
      <c r="G11" s="43"/>
      <c r="H11" s="43"/>
      <c r="I11" s="43"/>
      <c r="J11" s="43"/>
      <c r="K11" s="43"/>
      <c r="L11" s="43" t="s">
        <v>147</v>
      </c>
      <c r="M11" s="43"/>
    </row>
    <row r="12" spans="1:13" ht="15.75" customHeight="1" thickBot="1" x14ac:dyDescent="0.3">
      <c r="B12" s="692" t="s">
        <v>338</v>
      </c>
      <c r="C12" s="678"/>
      <c r="F12" s="43" t="s">
        <v>266</v>
      </c>
      <c r="G12" s="43" t="s">
        <v>379</v>
      </c>
      <c r="H12" s="43"/>
      <c r="I12" s="43"/>
      <c r="J12" s="43"/>
      <c r="K12" s="43"/>
      <c r="L12" s="43" t="s">
        <v>148</v>
      </c>
      <c r="M12" s="43"/>
    </row>
    <row r="13" spans="1:13" ht="15.75" customHeight="1" x14ac:dyDescent="0.25">
      <c r="B13" s="689" t="s">
        <v>374</v>
      </c>
      <c r="C13" s="678"/>
      <c r="F13" s="43" t="s">
        <v>267</v>
      </c>
      <c r="G13" s="43" t="s">
        <v>378</v>
      </c>
      <c r="H13" s="43"/>
      <c r="I13" s="43"/>
      <c r="J13" s="43"/>
      <c r="K13" s="43"/>
      <c r="L13" s="43" t="s">
        <v>149</v>
      </c>
      <c r="M13" s="43"/>
    </row>
    <row r="14" spans="1:13" ht="15.75" customHeight="1" x14ac:dyDescent="0.25">
      <c r="B14" s="690" t="s">
        <v>467</v>
      </c>
      <c r="C14" s="691"/>
      <c r="F14" s="43" t="s">
        <v>268</v>
      </c>
      <c r="G14" s="43" t="s">
        <v>378</v>
      </c>
      <c r="H14" s="43"/>
      <c r="I14" s="43"/>
      <c r="J14" s="43"/>
      <c r="K14" s="43"/>
      <c r="L14" s="43"/>
      <c r="M14" s="43"/>
    </row>
    <row r="15" spans="1:13" ht="15.75" customHeight="1" x14ac:dyDescent="0.25">
      <c r="B15" s="688" t="s">
        <v>493</v>
      </c>
      <c r="C15" s="615"/>
      <c r="F15" s="43" t="s">
        <v>339</v>
      </c>
      <c r="G15" s="43"/>
      <c r="H15" s="43"/>
      <c r="I15" s="43"/>
      <c r="J15" s="43"/>
      <c r="K15" s="43"/>
      <c r="L15" s="43"/>
      <c r="M15" s="43"/>
    </row>
    <row r="16" spans="1:13" ht="15.75" customHeight="1" x14ac:dyDescent="0.25">
      <c r="E16" s="53" t="s">
        <v>269</v>
      </c>
    </row>
    <row r="18" spans="1:9" ht="15.75" customHeight="1" x14ac:dyDescent="0.25">
      <c r="A18" s="850"/>
      <c r="B18" s="681" t="s">
        <v>334</v>
      </c>
      <c r="C18" s="678"/>
    </row>
    <row r="19" spans="1:9" ht="15.75" customHeight="1" x14ac:dyDescent="0.25">
      <c r="B19" s="683" t="s">
        <v>373</v>
      </c>
      <c r="C19" s="678"/>
    </row>
    <row r="20" spans="1:9" ht="15.75" customHeight="1" x14ac:dyDescent="0.25">
      <c r="B20" s="684" t="s">
        <v>392</v>
      </c>
      <c r="C20" s="678"/>
    </row>
    <row r="21" spans="1:9" ht="15.75" customHeight="1" x14ac:dyDescent="0.25">
      <c r="B21" s="685" t="s">
        <v>391</v>
      </c>
      <c r="C21" s="678"/>
    </row>
    <row r="22" spans="1:9" ht="15.75" customHeight="1" x14ac:dyDescent="0.25">
      <c r="B22" s="686" t="s">
        <v>469</v>
      </c>
      <c r="C22" s="678"/>
    </row>
    <row r="23" spans="1:9" ht="15.75" customHeight="1" x14ac:dyDescent="0.25">
      <c r="B23" s="687" t="s">
        <v>470</v>
      </c>
      <c r="C23" s="678"/>
    </row>
    <row r="24" spans="1:9" ht="15.75" customHeight="1" x14ac:dyDescent="0.25">
      <c r="B24" s="766" t="s">
        <v>42</v>
      </c>
      <c r="C24" s="678"/>
    </row>
    <row r="25" spans="1:9" ht="15.75" customHeight="1" x14ac:dyDescent="0.25">
      <c r="B25" s="847" t="s">
        <v>36</v>
      </c>
      <c r="C25" s="678"/>
    </row>
    <row r="26" spans="1:9" ht="15.75" customHeight="1" x14ac:dyDescent="0.25">
      <c r="C26" s="615"/>
    </row>
    <row r="28" spans="1:9" ht="15.75" customHeight="1" x14ac:dyDescent="0.25">
      <c r="E28" s="56"/>
      <c r="F28" s="1159"/>
      <c r="G28" s="1159"/>
      <c r="H28" s="1159"/>
      <c r="I28" s="1159"/>
    </row>
    <row r="29" spans="1:9" ht="15.75" customHeight="1" x14ac:dyDescent="0.25">
      <c r="E29" s="55"/>
      <c r="F29" s="47"/>
      <c r="G29" s="47"/>
      <c r="H29" s="47"/>
      <c r="I29" s="47"/>
    </row>
    <row r="30" spans="1:9" ht="15.75" customHeight="1" thickBot="1" x14ac:dyDescent="0.3">
      <c r="E30" s="55"/>
      <c r="F30" s="1158"/>
      <c r="G30" s="1158"/>
      <c r="H30" s="1158"/>
      <c r="I30" s="1158"/>
    </row>
    <row r="31" spans="1:9" ht="15.75" customHeight="1" x14ac:dyDescent="0.25">
      <c r="B31" s="827" t="s">
        <v>397</v>
      </c>
      <c r="C31" s="693"/>
      <c r="E31" s="55"/>
      <c r="F31" s="47"/>
      <c r="G31" s="47"/>
      <c r="H31" s="47"/>
      <c r="I31" s="47"/>
    </row>
    <row r="32" spans="1:9" ht="15.75" customHeight="1" x14ac:dyDescent="0.25">
      <c r="B32" s="828" t="s">
        <v>346</v>
      </c>
      <c r="C32" s="693"/>
      <c r="E32" s="55"/>
      <c r="F32" s="1158"/>
      <c r="G32" s="1158"/>
      <c r="H32" s="1158"/>
      <c r="I32" s="1158"/>
    </row>
    <row r="33" spans="1:9" ht="15.75" customHeight="1" x14ac:dyDescent="0.25">
      <c r="B33" s="694" t="s">
        <v>323</v>
      </c>
      <c r="C33" s="693"/>
      <c r="F33" s="1158"/>
      <c r="G33" s="1158"/>
      <c r="H33" s="1158"/>
      <c r="I33" s="1158"/>
    </row>
    <row r="34" spans="1:9" ht="15.75" customHeight="1" x14ac:dyDescent="0.25">
      <c r="B34" s="695" t="s">
        <v>170</v>
      </c>
      <c r="C34" s="693"/>
    </row>
    <row r="35" spans="1:9" ht="15.75" customHeight="1" x14ac:dyDescent="0.25">
      <c r="B35" s="696" t="s">
        <v>171</v>
      </c>
      <c r="C35" s="693"/>
    </row>
    <row r="36" spans="1:9" ht="15.75" customHeight="1" x14ac:dyDescent="0.25">
      <c r="B36" s="697" t="s">
        <v>168</v>
      </c>
      <c r="C36" s="693"/>
    </row>
    <row r="37" spans="1:9" ht="15.75" customHeight="1" x14ac:dyDescent="0.25">
      <c r="B37" s="698" t="s">
        <v>342</v>
      </c>
      <c r="C37" s="693"/>
    </row>
    <row r="38" spans="1:9" ht="15.75" customHeight="1" x14ac:dyDescent="0.25">
      <c r="B38" s="698" t="s">
        <v>343</v>
      </c>
      <c r="C38" s="693"/>
    </row>
    <row r="39" spans="1:9" ht="15.75" customHeight="1" x14ac:dyDescent="0.25">
      <c r="B39" s="698" t="s">
        <v>202</v>
      </c>
      <c r="C39" s="693"/>
    </row>
    <row r="40" spans="1:9" ht="15.75" customHeight="1" x14ac:dyDescent="0.25">
      <c r="B40" s="698" t="s">
        <v>348</v>
      </c>
      <c r="C40" s="693"/>
    </row>
    <row r="41" spans="1:9" ht="15.75" customHeight="1" x14ac:dyDescent="0.25">
      <c r="B41" s="698" t="s">
        <v>344</v>
      </c>
      <c r="C41" s="693"/>
    </row>
    <row r="42" spans="1:9" ht="15.75" customHeight="1" x14ac:dyDescent="0.25">
      <c r="B42" s="698" t="s">
        <v>201</v>
      </c>
      <c r="C42" s="693"/>
    </row>
    <row r="43" spans="1:9" ht="15.75" customHeight="1" x14ac:dyDescent="0.25">
      <c r="B43" s="698" t="s">
        <v>345</v>
      </c>
      <c r="C43" s="693"/>
    </row>
    <row r="44" spans="1:9" ht="15.75" customHeight="1" thickBot="1" x14ac:dyDescent="0.3">
      <c r="B44" s="699" t="s">
        <v>172</v>
      </c>
      <c r="C44" s="693"/>
    </row>
    <row r="46" spans="1:9" ht="15.75" customHeight="1" thickBot="1" x14ac:dyDescent="0.3">
      <c r="A46" s="851"/>
      <c r="B46" s="852" t="s">
        <v>675</v>
      </c>
      <c r="C46" s="853"/>
    </row>
    <row r="47" spans="1:9" ht="15.75" customHeight="1" x14ac:dyDescent="0.25">
      <c r="A47" s="1043"/>
      <c r="B47" s="1043"/>
      <c r="C47" s="1043"/>
    </row>
    <row r="48" spans="1:9" ht="15.75" customHeight="1" x14ac:dyDescent="0.25">
      <c r="A48" s="1043"/>
      <c r="B48" s="1043"/>
      <c r="C48" s="1043"/>
    </row>
    <row r="49" spans="1:3" ht="15.75" customHeight="1" x14ac:dyDescent="0.25">
      <c r="A49" s="1043"/>
      <c r="B49" s="1043"/>
      <c r="C49" s="1043"/>
    </row>
    <row r="50" spans="1:3" ht="15.75" customHeight="1" x14ac:dyDescent="0.25">
      <c r="A50" s="1043"/>
      <c r="B50" s="1043"/>
      <c r="C50" s="1043"/>
    </row>
    <row r="51" spans="1:3" ht="15.75" customHeight="1" x14ac:dyDescent="0.25">
      <c r="A51" s="1043"/>
      <c r="B51" s="1043"/>
      <c r="C51" s="1043"/>
    </row>
    <row r="52" spans="1:3" ht="15.75" customHeight="1" x14ac:dyDescent="0.25">
      <c r="A52" s="1043"/>
      <c r="B52" s="1043"/>
      <c r="C52" s="1043"/>
    </row>
    <row r="53" spans="1:3" ht="15.75" customHeight="1" x14ac:dyDescent="0.25">
      <c r="A53" s="1043"/>
      <c r="B53" s="1043"/>
      <c r="C53" s="1043"/>
    </row>
    <row r="54" spans="1:3" ht="15.75" customHeight="1" x14ac:dyDescent="0.25">
      <c r="A54" s="1043"/>
      <c r="B54" s="1043"/>
      <c r="C54" s="1043"/>
    </row>
    <row r="55" spans="1:3" ht="15.75" customHeight="1" x14ac:dyDescent="0.25">
      <c r="A55" s="1043"/>
      <c r="B55" s="1043"/>
      <c r="C55" s="1043"/>
    </row>
    <row r="56" spans="1:3" ht="15.75" customHeight="1" x14ac:dyDescent="0.25">
      <c r="A56" s="1043"/>
      <c r="B56" s="1043"/>
      <c r="C56" s="1043"/>
    </row>
    <row r="57" spans="1:3" ht="15.75" customHeight="1" x14ac:dyDescent="0.25">
      <c r="A57" s="1043"/>
      <c r="B57" s="1043"/>
      <c r="C57" s="1043"/>
    </row>
    <row r="58" spans="1:3" ht="15.75" customHeight="1" x14ac:dyDescent="0.25">
      <c r="A58" s="1043"/>
      <c r="B58" s="1043"/>
      <c r="C58" s="1043"/>
    </row>
    <row r="59" spans="1:3" ht="15.75" customHeight="1" x14ac:dyDescent="0.25">
      <c r="A59" s="1043"/>
      <c r="B59" s="1043"/>
      <c r="C59" s="1043"/>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4"/>
  <sheetViews>
    <sheetView zoomScale="66" workbookViewId="0">
      <selection sqref="A1:C74"/>
    </sheetView>
  </sheetViews>
  <sheetFormatPr defaultRowHeight="15.75" x14ac:dyDescent="0.2"/>
  <cols>
    <col min="1" max="1" width="1.42578125" customWidth="1"/>
    <col min="2" max="2" width="12.42578125" customWidth="1"/>
    <col min="3" max="3" width="1.42578125" customWidth="1"/>
    <col min="5" max="5" width="1.42578125" style="605" customWidth="1"/>
    <col min="6" max="6" width="3.7109375" style="605" customWidth="1"/>
    <col min="7" max="7" width="5.5703125" style="605" customWidth="1"/>
    <col min="8" max="8" width="8.140625" style="605" customWidth="1"/>
    <col min="9" max="9" width="75.85546875" style="605" customWidth="1"/>
    <col min="10" max="10" width="4.5703125" style="605" customWidth="1"/>
    <col min="11" max="11" width="10.7109375" style="605" customWidth="1"/>
    <col min="12" max="12" width="5" style="605" customWidth="1"/>
    <col min="13" max="13" width="10.85546875" style="607" customWidth="1"/>
  </cols>
  <sheetData>
    <row r="1" spans="1:13" x14ac:dyDescent="0.2">
      <c r="A1" s="848"/>
      <c r="B1" s="849" t="s">
        <v>675</v>
      </c>
      <c r="C1" s="57"/>
      <c r="E1" s="672"/>
      <c r="F1" s="672"/>
      <c r="G1" s="672"/>
      <c r="H1" s="672"/>
      <c r="I1" s="672"/>
      <c r="J1" s="672"/>
      <c r="K1" s="672"/>
      <c r="L1" s="672"/>
      <c r="M1" s="673"/>
    </row>
    <row r="2" spans="1:13" ht="18.75" thickBot="1" x14ac:dyDescent="0.25">
      <c r="A2" s="850"/>
      <c r="B2" s="752"/>
      <c r="C2" s="59"/>
      <c r="E2" s="674"/>
      <c r="F2" s="1457" t="s">
        <v>677</v>
      </c>
      <c r="G2" s="1457"/>
      <c r="H2" s="1457"/>
      <c r="I2" s="1457"/>
      <c r="J2" s="1457"/>
      <c r="K2" s="1457"/>
      <c r="L2" s="1457"/>
      <c r="M2" s="1457"/>
    </row>
    <row r="3" spans="1:13" ht="18.75" thickBot="1" x14ac:dyDescent="0.25">
      <c r="A3" s="850"/>
      <c r="B3" s="392" t="s">
        <v>106</v>
      </c>
      <c r="C3" s="59"/>
      <c r="E3" s="675"/>
      <c r="F3" s="1458"/>
      <c r="G3" s="1458"/>
      <c r="H3" s="1458"/>
      <c r="I3" s="1458"/>
      <c r="J3" s="1458"/>
      <c r="K3" s="1458"/>
      <c r="L3" s="1458"/>
      <c r="M3" s="1458"/>
    </row>
    <row r="4" spans="1:13" ht="15.75" customHeight="1" x14ac:dyDescent="0.2">
      <c r="A4" s="850"/>
      <c r="B4" s="1155" t="str">
        <f>Title!$B$4</f>
        <v>R2</v>
      </c>
      <c r="C4" s="59"/>
      <c r="E4" s="676"/>
      <c r="F4" s="1459" t="s">
        <v>482</v>
      </c>
      <c r="G4" s="1459"/>
      <c r="H4" s="1459"/>
      <c r="I4" s="1459"/>
      <c r="J4" s="1459"/>
      <c r="K4" s="1459"/>
      <c r="L4" s="1459"/>
      <c r="M4" s="1459"/>
    </row>
    <row r="5" spans="1:13" x14ac:dyDescent="0.2">
      <c r="A5" s="850"/>
      <c r="B5" s="1156"/>
      <c r="C5" s="59"/>
      <c r="E5" s="1132"/>
      <c r="F5" s="1133" t="s">
        <v>244</v>
      </c>
      <c r="G5" s="1134" t="s">
        <v>496</v>
      </c>
      <c r="H5" s="1135"/>
      <c r="I5" s="1136"/>
      <c r="J5" s="1137"/>
      <c r="K5" s="1137"/>
      <c r="L5" s="1137"/>
      <c r="M5" s="1137"/>
    </row>
    <row r="6" spans="1:13" ht="21" thickBot="1" x14ac:dyDescent="0.25">
      <c r="A6" s="850"/>
      <c r="B6" s="1157"/>
      <c r="C6" s="59"/>
      <c r="E6" s="554"/>
      <c r="F6" s="554"/>
      <c r="G6" s="554"/>
      <c r="H6" s="554"/>
      <c r="I6" s="554"/>
      <c r="J6" s="554"/>
      <c r="K6" s="555"/>
      <c r="L6" s="554"/>
      <c r="M6" s="556"/>
    </row>
    <row r="7" spans="1:13" ht="18.75" thickBot="1" x14ac:dyDescent="0.25">
      <c r="A7" s="850"/>
      <c r="B7" s="60"/>
      <c r="C7" s="753"/>
      <c r="E7" s="1379" t="s">
        <v>674</v>
      </c>
      <c r="F7" s="1380"/>
      <c r="G7" s="1380"/>
      <c r="H7" s="1380"/>
      <c r="I7" s="1380"/>
      <c r="J7" s="1380"/>
      <c r="K7" s="1380"/>
      <c r="L7" s="700"/>
      <c r="M7" s="700"/>
    </row>
    <row r="8" spans="1:13" ht="18" x14ac:dyDescent="0.2">
      <c r="A8" s="850"/>
      <c r="B8" s="677" t="s">
        <v>169</v>
      </c>
      <c r="C8" s="678"/>
      <c r="E8" s="111"/>
      <c r="F8" s="21"/>
      <c r="G8" s="466"/>
      <c r="H8" s="466"/>
      <c r="I8" s="466"/>
      <c r="J8" s="466"/>
      <c r="K8" s="466"/>
      <c r="L8" s="466"/>
      <c r="M8" s="467"/>
    </row>
    <row r="9" spans="1:13" x14ac:dyDescent="0.2">
      <c r="A9" s="850"/>
      <c r="B9" s="679" t="s">
        <v>198</v>
      </c>
      <c r="C9" s="678"/>
      <c r="E9" s="557"/>
      <c r="F9" s="557"/>
      <c r="G9" s="544">
        <v>1</v>
      </c>
      <c r="H9" s="468" t="s">
        <v>67</v>
      </c>
      <c r="I9" s="458" t="s">
        <v>483</v>
      </c>
      <c r="J9" s="458" t="s">
        <v>243</v>
      </c>
      <c r="K9" s="458" t="s">
        <v>122</v>
      </c>
      <c r="L9" s="462">
        <v>1</v>
      </c>
      <c r="M9" s="463">
        <f>TIME(10,30,0)</f>
        <v>0.4375</v>
      </c>
    </row>
    <row r="10" spans="1:13" x14ac:dyDescent="0.2">
      <c r="A10" s="58"/>
      <c r="B10" s="60"/>
      <c r="C10" s="59"/>
      <c r="E10" s="560"/>
      <c r="F10" s="558"/>
      <c r="G10" s="455">
        <v>2</v>
      </c>
      <c r="H10" s="459" t="s">
        <v>67</v>
      </c>
      <c r="I10" s="559" t="s">
        <v>440</v>
      </c>
      <c r="J10" s="456" t="s">
        <v>243</v>
      </c>
      <c r="K10" s="456" t="s">
        <v>122</v>
      </c>
      <c r="L10" s="460">
        <v>5</v>
      </c>
      <c r="M10" s="457">
        <f t="shared" ref="M10:M17" si="0">M9+TIME(0,L9,)</f>
        <v>0.43819444444444444</v>
      </c>
    </row>
    <row r="11" spans="1:13" x14ac:dyDescent="0.2">
      <c r="A11" s="850"/>
      <c r="B11" s="680" t="s">
        <v>224</v>
      </c>
      <c r="C11" s="678"/>
      <c r="E11" s="560"/>
      <c r="F11" s="560"/>
      <c r="G11" s="583">
        <v>3</v>
      </c>
      <c r="H11" s="560" t="s">
        <v>67</v>
      </c>
      <c r="I11" s="584" t="s">
        <v>59</v>
      </c>
      <c r="J11" s="584" t="s">
        <v>244</v>
      </c>
      <c r="K11" s="584" t="s">
        <v>300</v>
      </c>
      <c r="L11" s="462">
        <v>5</v>
      </c>
      <c r="M11" s="463">
        <f t="shared" si="0"/>
        <v>0.44166666666666665</v>
      </c>
    </row>
    <row r="12" spans="1:13" ht="16.5" thickBot="1" x14ac:dyDescent="0.25">
      <c r="A12" s="58"/>
      <c r="B12" s="692" t="s">
        <v>338</v>
      </c>
      <c r="C12" s="678"/>
      <c r="E12" s="560"/>
      <c r="F12" s="558"/>
      <c r="G12" s="455">
        <v>4</v>
      </c>
      <c r="H12" s="459" t="s">
        <v>78</v>
      </c>
      <c r="I12" s="464" t="s">
        <v>429</v>
      </c>
      <c r="J12" s="456" t="s">
        <v>243</v>
      </c>
      <c r="K12" s="456" t="s">
        <v>122</v>
      </c>
      <c r="L12" s="460">
        <v>5</v>
      </c>
      <c r="M12" s="457">
        <f t="shared" si="0"/>
        <v>0.44513888888888886</v>
      </c>
    </row>
    <row r="13" spans="1:13" x14ac:dyDescent="0.2">
      <c r="A13" s="58"/>
      <c r="B13" s="689" t="s">
        <v>374</v>
      </c>
      <c r="C13" s="678"/>
      <c r="E13" s="560"/>
      <c r="F13" s="560"/>
      <c r="G13" s="561">
        <v>5</v>
      </c>
      <c r="H13" s="498" t="s">
        <v>78</v>
      </c>
      <c r="I13" s="513" t="s">
        <v>60</v>
      </c>
      <c r="J13" s="499" t="s">
        <v>243</v>
      </c>
      <c r="K13" s="499" t="s">
        <v>122</v>
      </c>
      <c r="L13" s="462">
        <v>30</v>
      </c>
      <c r="M13" s="463">
        <f t="shared" si="0"/>
        <v>0.44861111111111107</v>
      </c>
    </row>
    <row r="14" spans="1:13" x14ac:dyDescent="0.2">
      <c r="A14" s="58"/>
      <c r="B14" s="690" t="s">
        <v>467</v>
      </c>
      <c r="C14" s="691"/>
      <c r="E14" s="560"/>
      <c r="F14" s="558"/>
      <c r="G14" s="455">
        <v>6</v>
      </c>
      <c r="H14" s="459" t="s">
        <v>441</v>
      </c>
      <c r="I14" s="464" t="s">
        <v>61</v>
      </c>
      <c r="J14" s="456" t="s">
        <v>243</v>
      </c>
      <c r="K14" s="456" t="s">
        <v>300</v>
      </c>
      <c r="L14" s="460">
        <v>25</v>
      </c>
      <c r="M14" s="457">
        <f t="shared" si="0"/>
        <v>0.46944444444444439</v>
      </c>
    </row>
    <row r="15" spans="1:13" x14ac:dyDescent="0.2">
      <c r="A15" s="58"/>
      <c r="B15" s="688" t="s">
        <v>493</v>
      </c>
      <c r="C15" s="615"/>
      <c r="E15" s="560"/>
      <c r="F15" s="560"/>
      <c r="G15" s="561">
        <v>7</v>
      </c>
      <c r="H15" s="498" t="s">
        <v>441</v>
      </c>
      <c r="I15" s="513" t="s">
        <v>484</v>
      </c>
      <c r="J15" s="499" t="s">
        <v>243</v>
      </c>
      <c r="K15" s="499" t="s">
        <v>300</v>
      </c>
      <c r="L15" s="500">
        <v>19</v>
      </c>
      <c r="M15" s="545">
        <f t="shared" si="0"/>
        <v>0.48680555555555549</v>
      </c>
    </row>
    <row r="16" spans="1:13" x14ac:dyDescent="0.2">
      <c r="A16" s="58"/>
      <c r="B16" s="60"/>
      <c r="C16" s="59"/>
      <c r="E16" s="560"/>
      <c r="F16" s="558"/>
      <c r="G16" s="455">
        <v>8</v>
      </c>
      <c r="H16" s="459" t="s">
        <v>78</v>
      </c>
      <c r="I16" s="464" t="s">
        <v>485</v>
      </c>
      <c r="J16" s="456" t="s">
        <v>243</v>
      </c>
      <c r="K16" s="456" t="s">
        <v>300</v>
      </c>
      <c r="L16" s="460">
        <v>25</v>
      </c>
      <c r="M16" s="457">
        <f t="shared" si="0"/>
        <v>0.49999999999999994</v>
      </c>
    </row>
    <row r="17" spans="1:17" x14ac:dyDescent="0.2">
      <c r="A17" s="58"/>
      <c r="B17" s="60"/>
      <c r="C17" s="59"/>
      <c r="E17" s="560"/>
      <c r="F17" s="560"/>
      <c r="G17" s="561">
        <v>9</v>
      </c>
      <c r="H17" s="498" t="s">
        <v>78</v>
      </c>
      <c r="I17" s="513" t="s">
        <v>411</v>
      </c>
      <c r="J17" s="499" t="s">
        <v>243</v>
      </c>
      <c r="K17" s="499"/>
      <c r="L17" s="500">
        <v>0</v>
      </c>
      <c r="M17" s="545">
        <f t="shared" si="0"/>
        <v>0.51736111111111105</v>
      </c>
    </row>
    <row r="18" spans="1:17" ht="20.25" x14ac:dyDescent="0.2">
      <c r="A18" s="850"/>
      <c r="B18" s="681" t="s">
        <v>334</v>
      </c>
      <c r="C18" s="678"/>
      <c r="E18" s="554"/>
      <c r="F18" s="554"/>
      <c r="G18" s="554"/>
      <c r="H18" s="554"/>
      <c r="I18" s="554"/>
      <c r="J18" s="554"/>
      <c r="K18" s="555"/>
      <c r="L18" s="554"/>
      <c r="M18" s="556"/>
      <c r="Q18" s="1131"/>
    </row>
    <row r="19" spans="1:17" ht="18" x14ac:dyDescent="0.25">
      <c r="A19" s="58"/>
      <c r="B19" s="683" t="s">
        <v>373</v>
      </c>
      <c r="C19" s="678"/>
      <c r="E19" s="1379" t="s">
        <v>670</v>
      </c>
      <c r="F19" s="1380"/>
      <c r="G19" s="1380"/>
      <c r="H19" s="1380"/>
      <c r="I19" s="1380"/>
      <c r="J19" s="1380"/>
      <c r="K19" s="1380"/>
      <c r="L19" s="1044"/>
      <c r="M19" s="1044"/>
    </row>
    <row r="20" spans="1:17" ht="18" x14ac:dyDescent="0.25">
      <c r="A20" s="58"/>
      <c r="B20" s="684" t="s">
        <v>392</v>
      </c>
      <c r="C20" s="678"/>
      <c r="E20" s="111"/>
      <c r="F20" s="21"/>
      <c r="G20" s="466"/>
      <c r="H20" s="466"/>
      <c r="I20" s="466"/>
      <c r="J20" s="466"/>
      <c r="K20" s="466"/>
      <c r="L20" s="466"/>
      <c r="M20" s="467"/>
    </row>
    <row r="21" spans="1:17" x14ac:dyDescent="0.25">
      <c r="A21" s="58"/>
      <c r="B21" s="685" t="s">
        <v>391</v>
      </c>
      <c r="C21" s="678"/>
      <c r="E21" s="557"/>
      <c r="F21" s="557"/>
      <c r="G21" s="544">
        <v>1</v>
      </c>
      <c r="H21" s="468" t="s">
        <v>0</v>
      </c>
      <c r="I21" s="458" t="s">
        <v>483</v>
      </c>
      <c r="J21" s="458" t="s">
        <v>243</v>
      </c>
      <c r="K21" s="458" t="s">
        <v>1</v>
      </c>
      <c r="L21" s="462">
        <v>1</v>
      </c>
      <c r="M21" s="463">
        <f>TIME(8,0,0)</f>
        <v>0.33333333333333331</v>
      </c>
    </row>
    <row r="22" spans="1:17" x14ac:dyDescent="0.25">
      <c r="A22" s="58"/>
      <c r="B22" s="686" t="s">
        <v>469</v>
      </c>
      <c r="C22" s="678"/>
      <c r="E22" s="560"/>
      <c r="F22" s="558"/>
      <c r="G22" s="455">
        <v>2</v>
      </c>
      <c r="H22" s="459" t="s">
        <v>0</v>
      </c>
      <c r="I22" s="559" t="s">
        <v>440</v>
      </c>
      <c r="J22" s="456" t="s">
        <v>243</v>
      </c>
      <c r="K22" s="456" t="s">
        <v>1</v>
      </c>
      <c r="L22" s="460">
        <v>5</v>
      </c>
      <c r="M22" s="457">
        <f t="shared" ref="M22:M29" si="1">M21+TIME(0,L21,)</f>
        <v>0.33402777777777776</v>
      </c>
    </row>
    <row r="23" spans="1:17" x14ac:dyDescent="0.25">
      <c r="A23" s="58"/>
      <c r="B23" s="687" t="s">
        <v>470</v>
      </c>
      <c r="C23" s="678"/>
      <c r="E23" s="560"/>
      <c r="F23" s="560"/>
      <c r="G23" s="583">
        <v>3</v>
      </c>
      <c r="H23" s="560" t="s">
        <v>0</v>
      </c>
      <c r="I23" s="584" t="s">
        <v>59</v>
      </c>
      <c r="J23" s="584" t="s">
        <v>6</v>
      </c>
      <c r="K23" s="584" t="s">
        <v>4</v>
      </c>
      <c r="L23" s="462">
        <v>5</v>
      </c>
      <c r="M23" s="463">
        <f t="shared" si="1"/>
        <v>0.33749999999999997</v>
      </c>
    </row>
    <row r="24" spans="1:17" x14ac:dyDescent="0.2">
      <c r="A24" s="58"/>
      <c r="B24" s="766" t="s">
        <v>42</v>
      </c>
      <c r="C24" s="678"/>
      <c r="E24" s="560"/>
      <c r="F24" s="558"/>
      <c r="G24" s="455">
        <v>4</v>
      </c>
      <c r="H24" s="459" t="s">
        <v>78</v>
      </c>
      <c r="I24" s="464" t="s">
        <v>671</v>
      </c>
      <c r="J24" s="456" t="s">
        <v>243</v>
      </c>
      <c r="K24" s="456" t="s">
        <v>1</v>
      </c>
      <c r="L24" s="460">
        <v>5</v>
      </c>
      <c r="M24" s="457">
        <f t="shared" si="1"/>
        <v>0.34097222222222218</v>
      </c>
    </row>
    <row r="25" spans="1:17" x14ac:dyDescent="0.2">
      <c r="A25" s="58"/>
      <c r="B25" s="847" t="s">
        <v>36</v>
      </c>
      <c r="C25" s="678"/>
      <c r="E25" s="560"/>
      <c r="F25" s="560"/>
      <c r="G25" s="561">
        <v>5</v>
      </c>
      <c r="H25" s="498" t="s">
        <v>78</v>
      </c>
      <c r="I25" s="513" t="s">
        <v>60</v>
      </c>
      <c r="J25" s="499" t="s">
        <v>243</v>
      </c>
      <c r="K25" s="499" t="s">
        <v>1</v>
      </c>
      <c r="L25" s="462">
        <v>30</v>
      </c>
      <c r="M25" s="463">
        <f t="shared" si="1"/>
        <v>0.34444444444444439</v>
      </c>
    </row>
    <row r="26" spans="1:17" x14ac:dyDescent="0.2">
      <c r="A26" s="58"/>
      <c r="B26" s="60"/>
      <c r="C26" s="615"/>
      <c r="E26" s="560"/>
      <c r="F26" s="558"/>
      <c r="G26" s="455">
        <v>6</v>
      </c>
      <c r="H26" s="459" t="s">
        <v>441</v>
      </c>
      <c r="I26" s="464" t="s">
        <v>61</v>
      </c>
      <c r="J26" s="456" t="s">
        <v>243</v>
      </c>
      <c r="K26" s="456" t="s">
        <v>4</v>
      </c>
      <c r="L26" s="460">
        <v>25</v>
      </c>
      <c r="M26" s="457">
        <f t="shared" si="1"/>
        <v>0.3652777777777777</v>
      </c>
    </row>
    <row r="27" spans="1:17" x14ac:dyDescent="0.2">
      <c r="A27" s="58"/>
      <c r="B27" s="60"/>
      <c r="C27" s="59"/>
      <c r="E27" s="560"/>
      <c r="F27" s="560"/>
      <c r="G27" s="561">
        <v>7</v>
      </c>
      <c r="H27" s="498" t="s">
        <v>441</v>
      </c>
      <c r="I27" s="513" t="s">
        <v>484</v>
      </c>
      <c r="J27" s="499" t="s">
        <v>243</v>
      </c>
      <c r="K27" s="499" t="s">
        <v>4</v>
      </c>
      <c r="L27" s="500">
        <v>19</v>
      </c>
      <c r="M27" s="545">
        <f t="shared" si="1"/>
        <v>0.38263888888888881</v>
      </c>
    </row>
    <row r="28" spans="1:17" x14ac:dyDescent="0.2">
      <c r="A28" s="58"/>
      <c r="B28" s="60"/>
      <c r="C28" s="59"/>
      <c r="E28" s="560"/>
      <c r="F28" s="558"/>
      <c r="G28" s="455">
        <v>8</v>
      </c>
      <c r="H28" s="459" t="s">
        <v>78</v>
      </c>
      <c r="I28" s="464" t="s">
        <v>485</v>
      </c>
      <c r="J28" s="456" t="s">
        <v>243</v>
      </c>
      <c r="K28" s="456" t="s">
        <v>4</v>
      </c>
      <c r="L28" s="460">
        <v>25</v>
      </c>
      <c r="M28" s="457">
        <f t="shared" si="1"/>
        <v>0.39583333333333326</v>
      </c>
    </row>
    <row r="29" spans="1:17" x14ac:dyDescent="0.2">
      <c r="A29" s="58"/>
      <c r="B29" s="60"/>
      <c r="C29" s="59"/>
      <c r="E29" s="560"/>
      <c r="F29" s="560"/>
      <c r="G29" s="561">
        <v>9</v>
      </c>
      <c r="H29" s="498" t="s">
        <v>78</v>
      </c>
      <c r="I29" s="513" t="s">
        <v>411</v>
      </c>
      <c r="J29" s="499" t="s">
        <v>243</v>
      </c>
      <c r="K29" s="499"/>
      <c r="L29" s="500">
        <v>0</v>
      </c>
      <c r="M29" s="545">
        <f t="shared" si="1"/>
        <v>0.41319444444444436</v>
      </c>
    </row>
    <row r="30" spans="1:17" ht="16.5" thickBot="1" x14ac:dyDescent="0.25">
      <c r="A30" s="58"/>
      <c r="B30" s="60"/>
      <c r="C30" s="59"/>
      <c r="F30" s="567"/>
      <c r="G30" s="518"/>
      <c r="H30" s="518"/>
      <c r="I30" s="518" t="s">
        <v>425</v>
      </c>
      <c r="J30" s="562"/>
      <c r="K30" s="562"/>
      <c r="L30" s="562"/>
      <c r="M30" s="564"/>
    </row>
    <row r="31" spans="1:17" x14ac:dyDescent="0.2">
      <c r="A31" s="58"/>
      <c r="B31" s="827" t="s">
        <v>397</v>
      </c>
      <c r="C31" s="693"/>
      <c r="F31" s="568"/>
      <c r="G31" s="19"/>
      <c r="H31" s="19"/>
      <c r="I31" s="469" t="s">
        <v>426</v>
      </c>
      <c r="J31" s="565"/>
      <c r="K31" s="565"/>
      <c r="L31" s="565"/>
      <c r="M31" s="566"/>
    </row>
    <row r="32" spans="1:17" x14ac:dyDescent="0.2">
      <c r="A32" s="58"/>
      <c r="B32" s="828" t="s">
        <v>346</v>
      </c>
      <c r="C32" s="693"/>
      <c r="F32" s="569"/>
      <c r="G32" s="2"/>
      <c r="H32" s="2"/>
      <c r="I32" s="570"/>
      <c r="J32" s="562"/>
      <c r="K32" s="562"/>
      <c r="L32" s="562"/>
      <c r="M32" s="564"/>
    </row>
    <row r="33" spans="1:13" x14ac:dyDescent="0.2">
      <c r="A33" s="58"/>
      <c r="B33" s="694" t="s">
        <v>323</v>
      </c>
      <c r="C33" s="693"/>
      <c r="F33" s="476"/>
      <c r="G33" s="477" t="s">
        <v>242</v>
      </c>
      <c r="H33" s="477"/>
      <c r="I33" s="404" t="s">
        <v>427</v>
      </c>
      <c r="J33" s="565"/>
      <c r="K33" s="565"/>
      <c r="L33" s="565"/>
      <c r="M33" s="566"/>
    </row>
    <row r="34" spans="1:13" x14ac:dyDescent="0.2">
      <c r="A34" s="58"/>
      <c r="B34" s="695" t="s">
        <v>170</v>
      </c>
      <c r="C34" s="693"/>
      <c r="F34" s="572"/>
      <c r="G34" s="24"/>
      <c r="H34" s="24"/>
      <c r="I34" s="24" t="s">
        <v>428</v>
      </c>
      <c r="J34" s="562"/>
      <c r="K34" s="562"/>
      <c r="L34" s="562"/>
      <c r="M34" s="564"/>
    </row>
    <row r="35" spans="1:13" x14ac:dyDescent="0.2">
      <c r="A35" s="58"/>
      <c r="B35" s="696" t="s">
        <v>171</v>
      </c>
      <c r="C35" s="693"/>
      <c r="F35" s="483"/>
      <c r="G35" s="403"/>
      <c r="H35" s="404"/>
      <c r="I35" s="404"/>
      <c r="J35" s="565"/>
      <c r="K35" s="565"/>
      <c r="L35" s="565"/>
      <c r="M35" s="566"/>
    </row>
    <row r="36" spans="1:13" x14ac:dyDescent="0.2">
      <c r="A36" s="58"/>
      <c r="B36" s="697" t="s">
        <v>168</v>
      </c>
      <c r="C36" s="693"/>
      <c r="F36" s="400"/>
      <c r="G36" s="401"/>
      <c r="H36" s="24"/>
      <c r="I36" s="24" t="s">
        <v>400</v>
      </c>
      <c r="J36" s="562"/>
      <c r="K36" s="562"/>
      <c r="L36" s="562"/>
      <c r="M36" s="564"/>
    </row>
    <row r="37" spans="1:13" x14ac:dyDescent="0.2">
      <c r="A37" s="58"/>
      <c r="B37" s="698" t="s">
        <v>342</v>
      </c>
      <c r="C37" s="693"/>
      <c r="F37" s="402"/>
      <c r="G37" s="403"/>
      <c r="H37" s="404"/>
      <c r="I37" s="404" t="s">
        <v>401</v>
      </c>
      <c r="J37" s="565"/>
      <c r="K37" s="565"/>
      <c r="L37" s="565"/>
      <c r="M37" s="566"/>
    </row>
    <row r="38" spans="1:13" ht="18" x14ac:dyDescent="0.2">
      <c r="A38" s="58"/>
      <c r="B38" s="698" t="s">
        <v>343</v>
      </c>
      <c r="C38" s="693"/>
      <c r="F38" s="562"/>
      <c r="G38" s="563"/>
      <c r="H38" s="562"/>
      <c r="I38" s="562"/>
      <c r="J38" s="562"/>
      <c r="K38" s="562"/>
      <c r="L38" s="562"/>
      <c r="M38" s="564"/>
    </row>
    <row r="39" spans="1:13" x14ac:dyDescent="0.2">
      <c r="A39" s="58"/>
      <c r="B39" s="698" t="s">
        <v>202</v>
      </c>
      <c r="C39" s="693"/>
      <c r="F39" s="573"/>
      <c r="G39" s="574"/>
      <c r="H39" s="575"/>
      <c r="I39" s="576"/>
      <c r="J39" s="575"/>
      <c r="K39" s="575"/>
      <c r="L39" s="577"/>
      <c r="M39" s="578"/>
    </row>
    <row r="40" spans="1:13" ht="18" x14ac:dyDescent="0.2">
      <c r="A40" s="58"/>
      <c r="B40" s="698" t="s">
        <v>348</v>
      </c>
      <c r="C40" s="693"/>
      <c r="F40" s="700"/>
      <c r="G40" s="701"/>
      <c r="H40" s="701"/>
      <c r="I40" s="701"/>
      <c r="J40" s="701"/>
      <c r="K40" s="701"/>
      <c r="L40" s="701"/>
      <c r="M40" s="701"/>
    </row>
    <row r="41" spans="1:13" x14ac:dyDescent="0.2">
      <c r="A41" s="58"/>
      <c r="B41" s="698" t="s">
        <v>344</v>
      </c>
      <c r="C41" s="693"/>
      <c r="F41"/>
      <c r="G41"/>
      <c r="H41" s="830"/>
      <c r="I41"/>
      <c r="J41"/>
      <c r="K41"/>
      <c r="L41"/>
      <c r="M41"/>
    </row>
    <row r="42" spans="1:13" ht="18" x14ac:dyDescent="0.2">
      <c r="A42" s="58"/>
      <c r="B42" s="698" t="s">
        <v>201</v>
      </c>
      <c r="C42" s="693"/>
      <c r="G42" s="606"/>
    </row>
    <row r="43" spans="1:13" ht="18" x14ac:dyDescent="0.2">
      <c r="A43" s="58"/>
      <c r="B43" s="698" t="s">
        <v>345</v>
      </c>
      <c r="C43" s="693"/>
      <c r="G43" s="606"/>
    </row>
    <row r="44" spans="1:13" ht="18.75" thickBot="1" x14ac:dyDescent="0.25">
      <c r="A44" s="58"/>
      <c r="B44" s="699" t="s">
        <v>172</v>
      </c>
      <c r="C44" s="693"/>
      <c r="G44" s="606"/>
    </row>
    <row r="45" spans="1:13" ht="18" x14ac:dyDescent="0.2">
      <c r="A45" s="58"/>
      <c r="B45" s="60"/>
      <c r="C45" s="59"/>
      <c r="G45" s="606"/>
    </row>
    <row r="46" spans="1:13" ht="18.75" thickBot="1" x14ac:dyDescent="0.25">
      <c r="A46" s="851"/>
      <c r="B46" s="852" t="s">
        <v>675</v>
      </c>
      <c r="C46" s="853"/>
      <c r="G46" s="606"/>
    </row>
    <row r="47" spans="1:13" x14ac:dyDescent="0.2">
      <c r="A47" s="1043"/>
      <c r="B47" s="1043"/>
      <c r="C47" s="1043"/>
    </row>
    <row r="48" spans="1:13" x14ac:dyDescent="0.2">
      <c r="A48" s="1043"/>
      <c r="B48" s="1043"/>
      <c r="C48" s="1043"/>
    </row>
    <row r="49" spans="1:3" x14ac:dyDescent="0.2">
      <c r="A49" s="1043"/>
      <c r="B49" s="1043"/>
      <c r="C49" s="1043"/>
    </row>
    <row r="50" spans="1:3" x14ac:dyDescent="0.2">
      <c r="A50" s="1043"/>
      <c r="B50" s="1043"/>
      <c r="C50" s="1043"/>
    </row>
    <row r="51" spans="1:3" x14ac:dyDescent="0.2">
      <c r="A51" s="1043"/>
      <c r="B51" s="1043"/>
      <c r="C51" s="1043"/>
    </row>
    <row r="52" spans="1:3" x14ac:dyDescent="0.2">
      <c r="A52" s="1043"/>
      <c r="B52" s="1043"/>
      <c r="C52" s="1043"/>
    </row>
    <row r="53" spans="1:3" x14ac:dyDescent="0.2">
      <c r="A53" s="1043"/>
      <c r="B53" s="1043"/>
      <c r="C53" s="1043"/>
    </row>
    <row r="54" spans="1:3" x14ac:dyDescent="0.2">
      <c r="A54" s="1043"/>
      <c r="B54" s="1043"/>
      <c r="C54" s="1043"/>
    </row>
    <row r="55" spans="1:3" x14ac:dyDescent="0.2">
      <c r="A55" s="1043"/>
      <c r="B55" s="1043"/>
      <c r="C55" s="1043"/>
    </row>
    <row r="56" spans="1:3" x14ac:dyDescent="0.2">
      <c r="A56" s="1043"/>
      <c r="B56" s="1043"/>
      <c r="C56" s="1043"/>
    </row>
    <row r="57" spans="1:3" x14ac:dyDescent="0.2">
      <c r="A57" s="1043"/>
      <c r="B57" s="1043"/>
      <c r="C57" s="1043"/>
    </row>
    <row r="58" spans="1:3" x14ac:dyDescent="0.2">
      <c r="A58" s="1043"/>
      <c r="B58" s="1043"/>
      <c r="C58" s="1043"/>
    </row>
    <row r="59" spans="1:3" x14ac:dyDescent="0.2">
      <c r="A59" s="1043"/>
      <c r="B59" s="1043"/>
      <c r="C59" s="1043"/>
    </row>
    <row r="60" spans="1:3" x14ac:dyDescent="0.2">
      <c r="A60" s="1043"/>
      <c r="B60" s="1043"/>
      <c r="C60" s="1043"/>
    </row>
    <row r="61" spans="1:3" x14ac:dyDescent="0.2">
      <c r="A61" s="1043"/>
      <c r="B61" s="1043"/>
      <c r="C61" s="1043"/>
    </row>
    <row r="62" spans="1:3" x14ac:dyDescent="0.2">
      <c r="A62" s="1043"/>
      <c r="B62" s="1043"/>
      <c r="C62" s="1043"/>
    </row>
    <row r="63" spans="1:3" x14ac:dyDescent="0.2">
      <c r="A63" s="1043"/>
      <c r="B63" s="1043"/>
      <c r="C63" s="1043"/>
    </row>
    <row r="64" spans="1:3" x14ac:dyDescent="0.2">
      <c r="A64" s="1043"/>
      <c r="B64" s="1043"/>
      <c r="C64" s="1043"/>
    </row>
    <row r="65" spans="1:3" x14ac:dyDescent="0.2">
      <c r="A65" s="1043"/>
      <c r="B65" s="1043"/>
      <c r="C65" s="1043"/>
    </row>
    <row r="66" spans="1:3" x14ac:dyDescent="0.2">
      <c r="A66" s="1043"/>
      <c r="B66" s="1043"/>
      <c r="C66" s="1043"/>
    </row>
    <row r="67" spans="1:3" x14ac:dyDescent="0.2">
      <c r="A67" s="1043"/>
      <c r="B67" s="1043"/>
      <c r="C67" s="1043"/>
    </row>
    <row r="68" spans="1:3" x14ac:dyDescent="0.2">
      <c r="A68" s="1043"/>
      <c r="B68" s="1043"/>
      <c r="C68" s="1043"/>
    </row>
    <row r="69" spans="1:3" x14ac:dyDescent="0.2">
      <c r="A69" s="1043"/>
      <c r="B69" s="1043"/>
      <c r="C69" s="1043"/>
    </row>
    <row r="70" spans="1:3" x14ac:dyDescent="0.2">
      <c r="A70" s="1043"/>
      <c r="B70" s="1043"/>
      <c r="C70" s="1043"/>
    </row>
    <row r="71" spans="1:3" x14ac:dyDescent="0.2">
      <c r="A71" s="1043"/>
      <c r="B71" s="1043"/>
      <c r="C71" s="1043"/>
    </row>
    <row r="72" spans="1:3" x14ac:dyDescent="0.2">
      <c r="A72" s="1043"/>
      <c r="B72" s="1043"/>
      <c r="C72" s="1043"/>
    </row>
    <row r="73" spans="1:3" x14ac:dyDescent="0.2">
      <c r="A73" s="1043"/>
      <c r="B73" s="1043"/>
      <c r="C73" s="1043"/>
    </row>
    <row r="74" spans="1:3" x14ac:dyDescent="0.2">
      <c r="A74" s="1043"/>
      <c r="B74" s="1043"/>
      <c r="C74" s="1043"/>
    </row>
  </sheetData>
  <mergeCells count="6">
    <mergeCell ref="E19:K19"/>
    <mergeCell ref="E7:K7"/>
    <mergeCell ref="B4:B6"/>
    <mergeCell ref="F2:M2"/>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76"/>
  <sheetViews>
    <sheetView showGridLines="0" topLeftCell="A3" zoomScale="55" zoomScaleNormal="90" workbookViewId="0">
      <selection activeCell="A3" sqref="A3:C76"/>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848"/>
      <c r="B1" s="849" t="s">
        <v>510</v>
      </c>
      <c r="C1" s="57"/>
      <c r="E1" s="449"/>
      <c r="F1" s="449"/>
      <c r="G1" s="449"/>
      <c r="H1" s="450"/>
      <c r="I1" s="451"/>
      <c r="J1" s="451"/>
      <c r="K1" s="451"/>
      <c r="L1" s="452"/>
      <c r="M1" s="453"/>
    </row>
    <row r="2" spans="1:13" ht="15.75" customHeight="1" thickBot="1" x14ac:dyDescent="0.25">
      <c r="A2" s="850"/>
      <c r="B2" s="752"/>
      <c r="C2" s="59"/>
      <c r="E2" s="452"/>
      <c r="F2" s="1462" t="s">
        <v>412</v>
      </c>
      <c r="G2" s="1462"/>
      <c r="H2" s="1462"/>
      <c r="I2" s="1462"/>
      <c r="J2" s="1462"/>
      <c r="K2" s="1462"/>
      <c r="L2" s="1462"/>
      <c r="M2" s="1462"/>
    </row>
    <row r="3" spans="1:13" ht="21.75" customHeight="1" x14ac:dyDescent="0.2">
      <c r="A3" s="848"/>
      <c r="B3" s="849" t="s">
        <v>675</v>
      </c>
      <c r="C3" s="57"/>
      <c r="E3" s="407"/>
      <c r="F3" s="1463" t="s">
        <v>413</v>
      </c>
      <c r="G3" s="1441"/>
      <c r="H3" s="1441"/>
      <c r="I3" s="1441"/>
      <c r="J3" s="1441"/>
      <c r="K3" s="1441"/>
      <c r="L3" s="1441"/>
      <c r="M3" s="1441"/>
    </row>
    <row r="4" spans="1:13" ht="15.75" customHeight="1" thickBot="1" x14ac:dyDescent="0.3">
      <c r="A4" s="850"/>
      <c r="B4" s="752"/>
      <c r="C4" s="59"/>
      <c r="E4" s="723"/>
      <c r="F4" s="1460" t="s">
        <v>83</v>
      </c>
      <c r="G4" s="1460"/>
      <c r="H4" s="1460"/>
      <c r="I4" s="1460"/>
      <c r="J4" s="1460"/>
      <c r="K4" s="1460"/>
      <c r="L4" s="1460"/>
      <c r="M4" s="1460"/>
    </row>
    <row r="5" spans="1:13" ht="15.75" customHeight="1" thickBot="1" x14ac:dyDescent="0.3">
      <c r="A5" s="850"/>
      <c r="B5" s="392" t="s">
        <v>106</v>
      </c>
      <c r="C5" s="59"/>
      <c r="E5" s="723"/>
      <c r="F5" s="1460" t="s">
        <v>414</v>
      </c>
      <c r="G5" s="1460"/>
      <c r="H5" s="1460"/>
      <c r="I5" s="1460"/>
      <c r="J5" s="1460"/>
      <c r="K5" s="1460"/>
      <c r="L5" s="1460"/>
      <c r="M5" s="1460"/>
    </row>
    <row r="6" spans="1:13" ht="15.75" customHeight="1" x14ac:dyDescent="0.25">
      <c r="A6" s="850"/>
      <c r="B6" s="1155" t="str">
        <f>Title!$B$4</f>
        <v>R2</v>
      </c>
      <c r="C6" s="59"/>
      <c r="E6" s="723"/>
      <c r="F6" s="1460" t="s">
        <v>415</v>
      </c>
      <c r="G6" s="1460"/>
      <c r="H6" s="1460"/>
      <c r="I6" s="1460"/>
      <c r="J6" s="1460"/>
      <c r="K6" s="1460"/>
      <c r="L6" s="1460"/>
      <c r="M6" s="1460"/>
    </row>
    <row r="7" spans="1:13" ht="15.75" customHeight="1" x14ac:dyDescent="0.25">
      <c r="A7" s="850"/>
      <c r="B7" s="1156"/>
      <c r="C7" s="59"/>
      <c r="E7" s="723"/>
      <c r="F7" s="1460" t="s">
        <v>139</v>
      </c>
      <c r="G7" s="1460"/>
      <c r="H7" s="1460"/>
      <c r="I7" s="1460"/>
      <c r="J7" s="1460"/>
      <c r="K7" s="1460"/>
      <c r="L7" s="1460"/>
      <c r="M7" s="1460"/>
    </row>
    <row r="8" spans="1:13" ht="15.75" customHeight="1" thickBot="1" x14ac:dyDescent="0.3">
      <c r="A8" s="850"/>
      <c r="B8" s="1157"/>
      <c r="C8" s="59"/>
      <c r="E8" s="908"/>
      <c r="F8" s="909" t="s">
        <v>6</v>
      </c>
      <c r="G8" s="910" t="s">
        <v>592</v>
      </c>
      <c r="H8" s="911"/>
      <c r="I8" s="912"/>
      <c r="J8" s="913"/>
      <c r="K8" s="913"/>
      <c r="L8" s="913"/>
      <c r="M8" s="913"/>
    </row>
    <row r="9" spans="1:13" ht="15.75" customHeight="1" thickBot="1" x14ac:dyDescent="0.3">
      <c r="A9" s="850"/>
      <c r="B9" s="60"/>
      <c r="C9" s="753"/>
      <c r="E9" s="908"/>
      <c r="F9" s="909" t="s">
        <v>6</v>
      </c>
      <c r="G9" s="914" t="s">
        <v>416</v>
      </c>
      <c r="H9" s="911"/>
      <c r="I9" s="912"/>
      <c r="J9" s="913"/>
      <c r="K9" s="913"/>
      <c r="L9" s="913"/>
      <c r="M9" s="913"/>
    </row>
    <row r="10" spans="1:13" ht="15.75" customHeight="1" x14ac:dyDescent="0.25">
      <c r="A10" s="850"/>
      <c r="B10" s="677" t="s">
        <v>169</v>
      </c>
      <c r="C10" s="678"/>
      <c r="E10" s="908"/>
      <c r="F10" s="909" t="s">
        <v>6</v>
      </c>
      <c r="G10" s="914" t="s">
        <v>417</v>
      </c>
      <c r="H10" s="911"/>
      <c r="I10" s="912"/>
      <c r="J10" s="913"/>
      <c r="K10" s="913"/>
      <c r="L10" s="913"/>
      <c r="M10" s="913"/>
    </row>
    <row r="11" spans="1:13" ht="15.75" customHeight="1" x14ac:dyDescent="0.25">
      <c r="A11" s="850"/>
      <c r="B11" s="679" t="s">
        <v>198</v>
      </c>
      <c r="C11" s="678"/>
      <c r="E11" s="908"/>
      <c r="F11" s="909" t="s">
        <v>6</v>
      </c>
      <c r="G11" s="914" t="s">
        <v>520</v>
      </c>
      <c r="H11" s="911"/>
      <c r="I11" s="912"/>
      <c r="J11" s="913"/>
      <c r="K11" s="913"/>
      <c r="L11" s="913"/>
      <c r="M11" s="913"/>
    </row>
    <row r="12" spans="1:13" ht="15.75" customHeight="1" x14ac:dyDescent="0.25">
      <c r="A12" s="58"/>
      <c r="B12" s="60"/>
      <c r="C12" s="59"/>
      <c r="E12" s="915"/>
      <c r="F12" s="909" t="s">
        <v>6</v>
      </c>
      <c r="G12" s="914" t="s">
        <v>418</v>
      </c>
      <c r="H12" s="911"/>
      <c r="I12" s="912"/>
      <c r="J12" s="913"/>
      <c r="K12" s="912"/>
      <c r="L12" s="912"/>
      <c r="M12" s="912"/>
    </row>
    <row r="13" spans="1:13" ht="15.75" customHeight="1" x14ac:dyDescent="0.25">
      <c r="A13" s="850"/>
      <c r="B13" s="680" t="s">
        <v>224</v>
      </c>
      <c r="C13" s="678"/>
      <c r="E13" s="915"/>
      <c r="F13" s="909" t="s">
        <v>6</v>
      </c>
      <c r="G13" s="914" t="s">
        <v>593</v>
      </c>
      <c r="H13" s="911"/>
      <c r="I13" s="912"/>
      <c r="J13" s="913"/>
      <c r="K13" s="912"/>
      <c r="L13" s="912"/>
      <c r="M13" s="912"/>
    </row>
    <row r="14" spans="1:13" ht="15.75" customHeight="1" thickBot="1" x14ac:dyDescent="0.3">
      <c r="A14" s="58"/>
      <c r="B14" s="692" t="s">
        <v>338</v>
      </c>
      <c r="C14" s="678"/>
      <c r="E14" s="916"/>
      <c r="F14" s="917"/>
      <c r="G14" s="918"/>
      <c r="H14" s="919"/>
      <c r="I14" s="917"/>
      <c r="J14" s="917"/>
      <c r="K14" s="917"/>
      <c r="L14" s="917"/>
      <c r="M14" s="917"/>
    </row>
    <row r="15" spans="1:13" ht="15.75" customHeight="1" x14ac:dyDescent="0.2">
      <c r="A15" s="58"/>
      <c r="B15" s="689" t="s">
        <v>374</v>
      </c>
      <c r="C15" s="678"/>
      <c r="E15" s="920"/>
      <c r="F15" s="1461" t="s">
        <v>594</v>
      </c>
      <c r="G15" s="1461"/>
      <c r="H15" s="1461"/>
      <c r="I15" s="1461"/>
      <c r="J15" s="1461"/>
      <c r="K15" s="1461"/>
      <c r="L15" s="1461"/>
      <c r="M15" s="1461"/>
    </row>
    <row r="16" spans="1:13" ht="15.75" customHeight="1" x14ac:dyDescent="0.2">
      <c r="A16" s="58"/>
      <c r="B16" s="690" t="s">
        <v>467</v>
      </c>
      <c r="C16" s="691"/>
      <c r="E16" s="921"/>
      <c r="F16" s="921"/>
      <c r="G16" s="922"/>
      <c r="H16" s="922"/>
      <c r="I16" s="921"/>
      <c r="J16" s="921"/>
      <c r="K16" s="923"/>
      <c r="L16" s="924"/>
      <c r="M16" s="925"/>
    </row>
    <row r="17" spans="1:13" ht="15.75" customHeight="1" x14ac:dyDescent="0.2">
      <c r="A17" s="58"/>
      <c r="B17" s="688" t="s">
        <v>493</v>
      </c>
      <c r="C17" s="615"/>
      <c r="E17" s="926"/>
      <c r="F17" s="927"/>
      <c r="G17" s="928">
        <v>1</v>
      </c>
      <c r="H17" s="928" t="s">
        <v>58</v>
      </c>
      <c r="I17" s="927" t="s">
        <v>175</v>
      </c>
      <c r="J17" s="927" t="s">
        <v>243</v>
      </c>
      <c r="K17" s="927" t="s">
        <v>1</v>
      </c>
      <c r="L17" s="929">
        <v>1</v>
      </c>
      <c r="M17" s="930">
        <v>0.5625</v>
      </c>
    </row>
    <row r="18" spans="1:13" ht="15.75" customHeight="1" x14ac:dyDescent="0.2">
      <c r="A18" s="58"/>
      <c r="B18" s="60"/>
      <c r="C18" s="59"/>
      <c r="E18" s="931"/>
      <c r="F18" s="932"/>
      <c r="G18" s="933">
        <v>2</v>
      </c>
      <c r="H18" s="933" t="s">
        <v>58</v>
      </c>
      <c r="I18" s="934" t="s">
        <v>406</v>
      </c>
      <c r="J18" s="934" t="s">
        <v>243</v>
      </c>
      <c r="K18" s="934" t="s">
        <v>1</v>
      </c>
      <c r="L18" s="935">
        <v>9</v>
      </c>
      <c r="M18" s="936">
        <v>0.56319444444444444</v>
      </c>
    </row>
    <row r="19" spans="1:13" ht="15.75" customHeight="1" x14ac:dyDescent="0.2">
      <c r="A19" s="58"/>
      <c r="B19" s="60"/>
      <c r="C19" s="59"/>
      <c r="E19" s="926"/>
      <c r="F19" s="937"/>
      <c r="G19" s="928">
        <v>3</v>
      </c>
      <c r="H19" s="928" t="s">
        <v>2</v>
      </c>
      <c r="I19" s="927" t="s">
        <v>84</v>
      </c>
      <c r="J19" s="927" t="s">
        <v>243</v>
      </c>
      <c r="K19" s="927" t="s">
        <v>1</v>
      </c>
      <c r="L19" s="929">
        <v>10</v>
      </c>
      <c r="M19" s="930">
        <v>0.56944444444444442</v>
      </c>
    </row>
    <row r="20" spans="1:13" ht="15.75" customHeight="1" x14ac:dyDescent="0.2">
      <c r="A20" s="850"/>
      <c r="B20" s="681" t="s">
        <v>334</v>
      </c>
      <c r="C20" s="678"/>
      <c r="E20" s="931"/>
      <c r="F20" s="934"/>
      <c r="G20" s="933">
        <v>4</v>
      </c>
      <c r="H20" s="933" t="s">
        <v>2</v>
      </c>
      <c r="I20" s="934" t="s">
        <v>85</v>
      </c>
      <c r="J20" s="934" t="s">
        <v>243</v>
      </c>
      <c r="K20" s="934" t="s">
        <v>1</v>
      </c>
      <c r="L20" s="935">
        <v>30</v>
      </c>
      <c r="M20" s="936">
        <v>0.57638888888888884</v>
      </c>
    </row>
    <row r="21" spans="1:13" ht="15.75" customHeight="1" x14ac:dyDescent="0.25">
      <c r="A21" s="58"/>
      <c r="B21" s="683" t="s">
        <v>373</v>
      </c>
      <c r="C21" s="678"/>
      <c r="E21" s="926"/>
      <c r="F21" s="937"/>
      <c r="G21" s="928">
        <v>5</v>
      </c>
      <c r="H21" s="928" t="s">
        <v>2</v>
      </c>
      <c r="I21" s="927" t="s">
        <v>420</v>
      </c>
      <c r="J21" s="927" t="s">
        <v>243</v>
      </c>
      <c r="K21" s="927" t="s">
        <v>4</v>
      </c>
      <c r="L21" s="929">
        <v>20</v>
      </c>
      <c r="M21" s="930">
        <v>0.59722222222222221</v>
      </c>
    </row>
    <row r="22" spans="1:13" ht="15.75" customHeight="1" x14ac:dyDescent="0.25">
      <c r="A22" s="58"/>
      <c r="B22" s="684" t="s">
        <v>392</v>
      </c>
      <c r="C22" s="678"/>
      <c r="E22" s="931"/>
      <c r="F22" s="934"/>
      <c r="G22" s="933">
        <v>6</v>
      </c>
      <c r="H22" s="933" t="s">
        <v>58</v>
      </c>
      <c r="I22" s="934" t="s">
        <v>110</v>
      </c>
      <c r="J22" s="934" t="s">
        <v>243</v>
      </c>
      <c r="K22" s="934" t="s">
        <v>1</v>
      </c>
      <c r="L22" s="935">
        <v>20</v>
      </c>
      <c r="M22" s="936">
        <v>0.61111111111111105</v>
      </c>
    </row>
    <row r="23" spans="1:13" ht="15.75" customHeight="1" x14ac:dyDescent="0.25">
      <c r="A23" s="58"/>
      <c r="B23" s="685" t="s">
        <v>391</v>
      </c>
      <c r="C23" s="678"/>
      <c r="E23" s="938"/>
      <c r="F23" s="927"/>
      <c r="G23" s="928">
        <v>7</v>
      </c>
      <c r="H23" s="928" t="s">
        <v>78</v>
      </c>
      <c r="I23" s="927" t="s">
        <v>86</v>
      </c>
      <c r="J23" s="939" t="s">
        <v>243</v>
      </c>
      <c r="K23" s="927" t="s">
        <v>87</v>
      </c>
      <c r="L23" s="940">
        <v>10</v>
      </c>
      <c r="M23" s="930">
        <v>0.62499999999999989</v>
      </c>
    </row>
    <row r="24" spans="1:13" ht="15.75" customHeight="1" x14ac:dyDescent="0.25">
      <c r="A24" s="58"/>
      <c r="B24" s="686" t="s">
        <v>469</v>
      </c>
      <c r="C24" s="678"/>
      <c r="E24" s="941"/>
      <c r="F24" s="934"/>
      <c r="G24" s="933">
        <v>8</v>
      </c>
      <c r="H24" s="933" t="s">
        <v>78</v>
      </c>
      <c r="I24" s="934" t="s">
        <v>437</v>
      </c>
      <c r="J24" s="934" t="s">
        <v>243</v>
      </c>
      <c r="K24" s="934" t="s">
        <v>4</v>
      </c>
      <c r="L24" s="942">
        <v>20</v>
      </c>
      <c r="M24" s="936">
        <v>0.63194444444444431</v>
      </c>
    </row>
    <row r="25" spans="1:13" ht="15.75" customHeight="1" x14ac:dyDescent="0.25">
      <c r="A25" s="58"/>
      <c r="B25" s="687" t="s">
        <v>470</v>
      </c>
      <c r="C25" s="678"/>
      <c r="E25" s="938"/>
      <c r="F25" s="927"/>
      <c r="G25" s="928">
        <v>9</v>
      </c>
      <c r="H25" s="928" t="s">
        <v>2</v>
      </c>
      <c r="I25" s="927" t="s">
        <v>411</v>
      </c>
      <c r="J25" s="939"/>
      <c r="K25" s="927"/>
      <c r="L25" s="940"/>
      <c r="M25" s="943">
        <v>0.64583333333333315</v>
      </c>
    </row>
    <row r="26" spans="1:13" ht="15.75" customHeight="1" x14ac:dyDescent="0.2">
      <c r="A26" s="58"/>
      <c r="B26" s="766" t="s">
        <v>42</v>
      </c>
      <c r="C26" s="678"/>
      <c r="E26" s="944"/>
      <c r="F26" s="945"/>
      <c r="G26" s="946"/>
      <c r="H26" s="947"/>
      <c r="I26" s="948"/>
      <c r="J26" s="946"/>
      <c r="K26" s="946"/>
      <c r="L26" s="942"/>
      <c r="M26" s="949"/>
    </row>
    <row r="27" spans="1:13" ht="15.75" customHeight="1" x14ac:dyDescent="0.25">
      <c r="A27" s="58"/>
      <c r="B27" s="847" t="s">
        <v>36</v>
      </c>
      <c r="C27" s="678"/>
      <c r="E27" s="916"/>
      <c r="F27" s="917"/>
      <c r="G27" s="918"/>
      <c r="H27" s="919"/>
      <c r="I27" s="917"/>
      <c r="J27" s="917"/>
      <c r="K27" s="917"/>
      <c r="L27" s="917"/>
      <c r="M27" s="917"/>
    </row>
    <row r="28" spans="1:13" ht="15.75" customHeight="1" x14ac:dyDescent="0.25">
      <c r="A28" s="58"/>
      <c r="B28" s="60"/>
      <c r="C28" s="615"/>
      <c r="E28" s="916"/>
      <c r="F28" s="917"/>
      <c r="G28" s="918"/>
      <c r="H28" s="919"/>
      <c r="I28" s="917"/>
      <c r="J28" s="917"/>
      <c r="K28" s="917"/>
      <c r="L28" s="917"/>
      <c r="M28" s="917"/>
    </row>
    <row r="29" spans="1:13" ht="28.5" customHeight="1" x14ac:dyDescent="0.2">
      <c r="A29" s="58"/>
      <c r="B29" s="60"/>
      <c r="C29" s="59"/>
      <c r="E29" s="920"/>
      <c r="F29" s="1461" t="s">
        <v>595</v>
      </c>
      <c r="G29" s="1461"/>
      <c r="H29" s="1461"/>
      <c r="I29" s="1461"/>
      <c r="J29" s="1461"/>
      <c r="K29" s="1461"/>
      <c r="L29" s="1461"/>
      <c r="M29" s="1461"/>
    </row>
    <row r="30" spans="1:13" ht="15.75" customHeight="1" x14ac:dyDescent="0.2">
      <c r="A30" s="58"/>
      <c r="B30" s="60"/>
      <c r="C30" s="59"/>
      <c r="E30" s="921"/>
      <c r="F30" s="921"/>
      <c r="G30" s="922"/>
      <c r="H30" s="922"/>
      <c r="I30" s="921"/>
      <c r="J30" s="921"/>
      <c r="K30" s="923"/>
      <c r="L30" s="924"/>
      <c r="M30" s="925"/>
    </row>
    <row r="31" spans="1:13" ht="15.75" customHeight="1" x14ac:dyDescent="0.2">
      <c r="A31" s="58"/>
      <c r="B31" s="60"/>
      <c r="C31" s="59"/>
      <c r="E31" s="926"/>
      <c r="F31" s="927"/>
      <c r="G31" s="928">
        <v>10</v>
      </c>
      <c r="H31" s="928" t="s">
        <v>58</v>
      </c>
      <c r="I31" s="927" t="s">
        <v>175</v>
      </c>
      <c r="J31" s="927" t="s">
        <v>243</v>
      </c>
      <c r="K31" s="927" t="s">
        <v>1</v>
      </c>
      <c r="L31" s="929">
        <v>5</v>
      </c>
      <c r="M31" s="930">
        <v>0.66666666666666663</v>
      </c>
    </row>
    <row r="32" spans="1:13" ht="15.75" customHeight="1" thickBot="1" x14ac:dyDescent="0.25">
      <c r="A32" s="58"/>
      <c r="B32" s="60"/>
      <c r="C32" s="59"/>
      <c r="E32" s="931"/>
      <c r="F32" s="932"/>
      <c r="G32" s="933">
        <v>11</v>
      </c>
      <c r="H32" s="933" t="s">
        <v>78</v>
      </c>
      <c r="I32" s="934" t="s">
        <v>437</v>
      </c>
      <c r="J32" s="934" t="s">
        <v>243</v>
      </c>
      <c r="K32" s="934" t="s">
        <v>4</v>
      </c>
      <c r="L32" s="935">
        <v>75</v>
      </c>
      <c r="M32" s="936">
        <v>0.67013888888888884</v>
      </c>
    </row>
    <row r="33" spans="1:13" ht="15.75" customHeight="1" x14ac:dyDescent="0.2">
      <c r="A33" s="58"/>
      <c r="B33" s="827" t="s">
        <v>397</v>
      </c>
      <c r="C33" s="693"/>
      <c r="E33" s="926"/>
      <c r="F33" s="937"/>
      <c r="G33" s="928">
        <v>12</v>
      </c>
      <c r="H33" s="928" t="s">
        <v>78</v>
      </c>
      <c r="I33" s="927" t="s">
        <v>596</v>
      </c>
      <c r="J33" s="927" t="s">
        <v>243</v>
      </c>
      <c r="K33" s="927" t="s">
        <v>4</v>
      </c>
      <c r="L33" s="929">
        <v>40</v>
      </c>
      <c r="M33" s="930">
        <v>0.72222222222222221</v>
      </c>
    </row>
    <row r="34" spans="1:13" ht="15.75" customHeight="1" x14ac:dyDescent="0.2">
      <c r="A34" s="58"/>
      <c r="B34" s="828" t="s">
        <v>346</v>
      </c>
      <c r="C34" s="693"/>
      <c r="E34" s="931"/>
      <c r="F34" s="934"/>
      <c r="G34" s="933">
        <v>13</v>
      </c>
      <c r="H34" s="933" t="s">
        <v>2</v>
      </c>
      <c r="I34" s="934" t="s">
        <v>411</v>
      </c>
      <c r="J34" s="934"/>
      <c r="K34" s="934"/>
      <c r="L34" s="935"/>
      <c r="M34" s="936">
        <v>0.75</v>
      </c>
    </row>
    <row r="35" spans="1:13" ht="15.75" customHeight="1" x14ac:dyDescent="0.2">
      <c r="A35" s="58"/>
      <c r="B35" s="694" t="s">
        <v>323</v>
      </c>
      <c r="C35" s="693"/>
      <c r="E35" s="950"/>
      <c r="F35" s="951"/>
      <c r="G35" s="952"/>
      <c r="H35" s="953"/>
      <c r="I35" s="954"/>
      <c r="J35" s="952"/>
      <c r="K35" s="952"/>
      <c r="L35" s="940"/>
      <c r="M35" s="943"/>
    </row>
    <row r="36" spans="1:13" ht="15.75" customHeight="1" x14ac:dyDescent="0.25">
      <c r="A36" s="58"/>
      <c r="B36" s="695" t="s">
        <v>170</v>
      </c>
      <c r="C36" s="693"/>
      <c r="E36" s="916"/>
      <c r="F36" s="917"/>
      <c r="G36" s="918"/>
      <c r="H36" s="919"/>
      <c r="I36" s="917"/>
      <c r="J36" s="917"/>
      <c r="K36" s="917"/>
      <c r="L36" s="917"/>
      <c r="M36" s="917"/>
    </row>
    <row r="37" spans="1:13" ht="15.75" customHeight="1" x14ac:dyDescent="0.2">
      <c r="A37" s="58"/>
      <c r="B37" s="696" t="s">
        <v>171</v>
      </c>
      <c r="C37" s="693"/>
      <c r="E37" s="920"/>
      <c r="F37" s="1461" t="s">
        <v>597</v>
      </c>
      <c r="G37" s="1461"/>
      <c r="H37" s="1461"/>
      <c r="I37" s="1461"/>
      <c r="J37" s="1461"/>
      <c r="K37" s="1461"/>
      <c r="L37" s="1461"/>
      <c r="M37" s="1461"/>
    </row>
    <row r="38" spans="1:13" ht="15.75" customHeight="1" x14ac:dyDescent="0.2">
      <c r="A38" s="58"/>
      <c r="B38" s="697" t="s">
        <v>168</v>
      </c>
      <c r="C38" s="693"/>
      <c r="E38" s="921"/>
      <c r="F38" s="921"/>
      <c r="G38" s="922"/>
      <c r="H38" s="922"/>
      <c r="I38" s="921"/>
      <c r="J38" s="921"/>
      <c r="K38" s="923"/>
      <c r="L38" s="924"/>
      <c r="M38" s="925"/>
    </row>
    <row r="39" spans="1:13" ht="15.75" customHeight="1" x14ac:dyDescent="0.2">
      <c r="A39" s="58"/>
      <c r="B39" s="698" t="s">
        <v>342</v>
      </c>
      <c r="C39" s="693"/>
      <c r="E39" s="926"/>
      <c r="F39" s="927"/>
      <c r="G39" s="933">
        <v>14</v>
      </c>
      <c r="H39" s="928" t="s">
        <v>58</v>
      </c>
      <c r="I39" s="927" t="s">
        <v>175</v>
      </c>
      <c r="J39" s="927" t="s">
        <v>243</v>
      </c>
      <c r="K39" s="927" t="s">
        <v>1</v>
      </c>
      <c r="L39" s="929">
        <v>5</v>
      </c>
      <c r="M39" s="930">
        <v>0.5625</v>
      </c>
    </row>
    <row r="40" spans="1:13" ht="15.75" customHeight="1" x14ac:dyDescent="0.2">
      <c r="A40" s="58"/>
      <c r="B40" s="698" t="s">
        <v>343</v>
      </c>
      <c r="C40" s="693"/>
      <c r="E40" s="931"/>
      <c r="F40" s="932"/>
      <c r="G40" s="933">
        <v>15</v>
      </c>
      <c r="H40" s="933" t="s">
        <v>78</v>
      </c>
      <c r="I40" s="934" t="s">
        <v>421</v>
      </c>
      <c r="J40" s="934" t="s">
        <v>243</v>
      </c>
      <c r="K40" s="934" t="s">
        <v>4</v>
      </c>
      <c r="L40" s="935">
        <v>30</v>
      </c>
      <c r="M40" s="936">
        <v>0.56597222222222221</v>
      </c>
    </row>
    <row r="41" spans="1:13" ht="15.75" customHeight="1" x14ac:dyDescent="0.2">
      <c r="A41" s="58"/>
      <c r="B41" s="698" t="s">
        <v>202</v>
      </c>
      <c r="C41" s="693"/>
      <c r="E41" s="926"/>
      <c r="F41" s="937"/>
      <c r="G41" s="933">
        <v>16</v>
      </c>
      <c r="H41" s="928" t="s">
        <v>78</v>
      </c>
      <c r="I41" s="927" t="s">
        <v>437</v>
      </c>
      <c r="J41" s="927" t="s">
        <v>243</v>
      </c>
      <c r="K41" s="927" t="s">
        <v>4</v>
      </c>
      <c r="L41" s="929">
        <v>35</v>
      </c>
      <c r="M41" s="930">
        <v>0.58680555555555558</v>
      </c>
    </row>
    <row r="42" spans="1:13" ht="15.75" customHeight="1" x14ac:dyDescent="0.2">
      <c r="A42" s="58"/>
      <c r="B42" s="698" t="s">
        <v>348</v>
      </c>
      <c r="C42" s="693"/>
      <c r="E42" s="931"/>
      <c r="F42" s="934"/>
      <c r="G42" s="933">
        <v>17</v>
      </c>
      <c r="H42" s="933" t="s">
        <v>78</v>
      </c>
      <c r="I42" s="934" t="s">
        <v>422</v>
      </c>
      <c r="J42" s="934" t="s">
        <v>243</v>
      </c>
      <c r="K42" s="934" t="s">
        <v>1</v>
      </c>
      <c r="L42" s="935">
        <v>15</v>
      </c>
      <c r="M42" s="936">
        <v>0.61111111111111116</v>
      </c>
    </row>
    <row r="43" spans="1:13" ht="15.75" customHeight="1" x14ac:dyDescent="0.2">
      <c r="A43" s="58"/>
      <c r="B43" s="698" t="s">
        <v>344</v>
      </c>
      <c r="C43" s="693"/>
      <c r="E43" s="926"/>
      <c r="F43" s="937"/>
      <c r="G43" s="933">
        <v>18</v>
      </c>
      <c r="H43" s="928" t="s">
        <v>78</v>
      </c>
      <c r="I43" s="927" t="s">
        <v>598</v>
      </c>
      <c r="J43" s="927" t="s">
        <v>243</v>
      </c>
      <c r="K43" s="927" t="s">
        <v>1</v>
      </c>
      <c r="L43" s="929">
        <v>30</v>
      </c>
      <c r="M43" s="930">
        <v>0.62152777777777779</v>
      </c>
    </row>
    <row r="44" spans="1:13" ht="15.75" customHeight="1" x14ac:dyDescent="0.2">
      <c r="A44" s="58"/>
      <c r="B44" s="698" t="s">
        <v>201</v>
      </c>
      <c r="C44" s="693"/>
      <c r="E44" s="944"/>
      <c r="F44" s="934"/>
      <c r="G44" s="933">
        <v>19</v>
      </c>
      <c r="H44" s="933" t="s">
        <v>419</v>
      </c>
      <c r="I44" s="959" t="s">
        <v>423</v>
      </c>
      <c r="J44" s="934" t="s">
        <v>243</v>
      </c>
      <c r="K44" s="934" t="s">
        <v>1</v>
      </c>
      <c r="L44" s="935">
        <v>5</v>
      </c>
      <c r="M44" s="936">
        <v>0.64236111111111116</v>
      </c>
    </row>
    <row r="45" spans="1:13" ht="15.75" customHeight="1" x14ac:dyDescent="0.2">
      <c r="A45" s="58"/>
      <c r="B45" s="698" t="s">
        <v>345</v>
      </c>
      <c r="C45" s="693"/>
      <c r="E45" s="950"/>
      <c r="F45" s="927"/>
      <c r="G45" s="933">
        <v>20</v>
      </c>
      <c r="H45" s="928" t="s">
        <v>2</v>
      </c>
      <c r="I45" s="927" t="s">
        <v>246</v>
      </c>
      <c r="J45" s="939" t="s">
        <v>243</v>
      </c>
      <c r="K45" s="927" t="s">
        <v>4</v>
      </c>
      <c r="L45" s="940"/>
      <c r="M45" s="943">
        <v>0.64583333333333337</v>
      </c>
    </row>
    <row r="46" spans="1:13" ht="15.75" customHeight="1" thickBot="1" x14ac:dyDescent="0.25">
      <c r="A46" s="58"/>
      <c r="B46" s="699" t="s">
        <v>172</v>
      </c>
      <c r="C46" s="693"/>
      <c r="E46" s="921"/>
      <c r="F46" s="945"/>
      <c r="G46" s="946"/>
      <c r="H46" s="947"/>
      <c r="I46" s="948"/>
      <c r="J46" s="946"/>
      <c r="K46" s="946"/>
      <c r="L46" s="942"/>
      <c r="M46" s="949"/>
    </row>
    <row r="47" spans="1:13" ht="15.75" customHeight="1" x14ac:dyDescent="0.2">
      <c r="A47" s="58"/>
      <c r="B47" s="60"/>
      <c r="C47" s="59"/>
      <c r="E47" s="926"/>
      <c r="F47" s="951"/>
      <c r="G47" s="952"/>
      <c r="H47" s="953"/>
      <c r="I47" s="954" t="s">
        <v>424</v>
      </c>
      <c r="J47" s="952"/>
      <c r="K47" s="952"/>
      <c r="L47" s="940"/>
      <c r="M47" s="943"/>
    </row>
    <row r="48" spans="1:13" ht="15.75" customHeight="1" thickBot="1" x14ac:dyDescent="0.25">
      <c r="A48" s="851"/>
      <c r="B48" s="852" t="s">
        <v>675</v>
      </c>
      <c r="C48" s="853"/>
      <c r="E48" s="931"/>
      <c r="F48" s="960"/>
      <c r="G48" s="961"/>
      <c r="H48" s="961"/>
      <c r="I48" s="962"/>
      <c r="J48" s="962"/>
      <c r="K48" s="960"/>
      <c r="L48" s="963"/>
      <c r="M48" s="964"/>
    </row>
    <row r="49" spans="1:13" ht="15.75" customHeight="1" x14ac:dyDescent="0.2">
      <c r="A49" s="1043"/>
      <c r="B49" s="1043"/>
      <c r="C49" s="1043"/>
      <c r="E49" s="926"/>
      <c r="F49" s="965"/>
      <c r="G49" s="966"/>
      <c r="H49" s="966"/>
      <c r="I49" s="967" t="s">
        <v>425</v>
      </c>
      <c r="J49" s="967"/>
      <c r="K49" s="965"/>
      <c r="L49" s="968"/>
      <c r="M49" s="969"/>
    </row>
    <row r="50" spans="1:13" ht="15.75" customHeight="1" x14ac:dyDescent="0.2">
      <c r="A50" s="1043"/>
      <c r="B50" s="1043"/>
      <c r="C50" s="1043"/>
      <c r="E50" s="944"/>
      <c r="F50" s="970"/>
      <c r="G50" s="971"/>
      <c r="H50" s="971"/>
      <c r="I50" s="971" t="s">
        <v>426</v>
      </c>
      <c r="J50" s="972"/>
      <c r="K50" s="972"/>
      <c r="L50" s="972"/>
      <c r="M50" s="973"/>
    </row>
    <row r="51" spans="1:13" ht="15.75" customHeight="1" x14ac:dyDescent="0.2">
      <c r="A51" s="1043"/>
      <c r="B51" s="1043"/>
      <c r="C51" s="1043"/>
      <c r="E51" s="926"/>
      <c r="F51" s="974"/>
      <c r="G51" s="975"/>
      <c r="H51" s="975"/>
      <c r="I51" s="976"/>
      <c r="J51" s="977"/>
      <c r="K51" s="977"/>
      <c r="L51" s="977"/>
      <c r="M51" s="978"/>
    </row>
    <row r="52" spans="1:13" ht="15.75" customHeight="1" x14ac:dyDescent="0.2">
      <c r="A52" s="1043"/>
      <c r="B52" s="1043"/>
      <c r="C52" s="1043"/>
      <c r="E52" s="931"/>
      <c r="F52" s="979"/>
      <c r="G52" s="980"/>
      <c r="H52" s="980"/>
      <c r="I52" s="981" t="s">
        <v>427</v>
      </c>
      <c r="J52" s="982"/>
      <c r="K52" s="982"/>
      <c r="L52" s="982"/>
      <c r="M52" s="983"/>
    </row>
    <row r="53" spans="1:13" ht="15.75" customHeight="1" x14ac:dyDescent="0.2">
      <c r="A53" s="1043"/>
      <c r="B53" s="1043"/>
      <c r="C53" s="1043"/>
      <c r="E53" s="926"/>
      <c r="F53" s="984"/>
      <c r="G53" s="985" t="s">
        <v>7</v>
      </c>
      <c r="H53" s="985"/>
      <c r="I53" s="986" t="s">
        <v>428</v>
      </c>
      <c r="J53" s="985"/>
      <c r="K53" s="985"/>
      <c r="L53" s="987"/>
      <c r="M53" s="988"/>
    </row>
    <row r="54" spans="1:13" ht="15.75" customHeight="1" x14ac:dyDescent="0.2">
      <c r="A54" s="1043"/>
      <c r="B54" s="1043"/>
      <c r="C54" s="1043"/>
      <c r="E54" s="944"/>
      <c r="F54" s="989"/>
      <c r="G54" s="990"/>
      <c r="H54" s="990"/>
      <c r="I54" s="990"/>
      <c r="J54" s="980"/>
      <c r="K54" s="981"/>
      <c r="L54" s="991"/>
      <c r="M54" s="992"/>
    </row>
    <row r="55" spans="1:13" ht="15.75" customHeight="1" x14ac:dyDescent="0.2">
      <c r="A55" s="1043"/>
      <c r="B55" s="1043"/>
      <c r="C55" s="1043"/>
      <c r="E55" s="950"/>
      <c r="F55" s="993"/>
      <c r="G55" s="994"/>
      <c r="H55" s="994"/>
      <c r="I55" s="986" t="s">
        <v>400</v>
      </c>
      <c r="J55" s="985"/>
      <c r="K55" s="986"/>
      <c r="L55" s="995"/>
      <c r="M55" s="988"/>
    </row>
    <row r="56" spans="1:13" ht="15.75" customHeight="1" x14ac:dyDescent="0.2">
      <c r="A56" s="1043"/>
      <c r="B56" s="1043"/>
      <c r="C56" s="1043"/>
      <c r="E56" s="955"/>
      <c r="F56" s="955"/>
      <c r="G56" s="956"/>
      <c r="H56" s="956"/>
      <c r="I56" s="957" t="s">
        <v>401</v>
      </c>
      <c r="J56" s="957"/>
      <c r="K56" s="957"/>
      <c r="L56" s="955"/>
      <c r="M56" s="958"/>
    </row>
    <row r="57" spans="1:13" ht="15.75" customHeight="1" x14ac:dyDescent="0.2">
      <c r="A57" s="1043"/>
      <c r="B57" s="1043"/>
      <c r="C57" s="1043"/>
      <c r="E57" s="926"/>
      <c r="F57" s="996"/>
      <c r="G57" s="994"/>
      <c r="H57" s="994"/>
      <c r="I57" s="986"/>
      <c r="J57" s="994"/>
      <c r="K57" s="986"/>
      <c r="L57" s="996"/>
      <c r="M57" s="997"/>
    </row>
    <row r="58" spans="1:13" ht="15.75" customHeight="1" x14ac:dyDescent="0.25">
      <c r="A58" s="1043"/>
      <c r="B58" s="1043"/>
      <c r="C58" s="1043"/>
      <c r="E58" s="916"/>
      <c r="F58" s="917"/>
      <c r="G58" s="918"/>
      <c r="H58" s="919"/>
      <c r="I58" s="917"/>
      <c r="J58" s="917"/>
      <c r="K58" s="917"/>
      <c r="L58" s="917"/>
      <c r="M58" s="917"/>
    </row>
    <row r="59" spans="1:13" ht="15.75" customHeight="1" x14ac:dyDescent="0.2">
      <c r="A59" s="1043"/>
      <c r="B59" s="1043"/>
      <c r="C59" s="1043"/>
      <c r="E59" s="920"/>
      <c r="F59" s="1461"/>
      <c r="G59" s="1461"/>
      <c r="H59" s="1461"/>
      <c r="I59" s="1461"/>
      <c r="J59" s="1461"/>
      <c r="K59" s="1461"/>
      <c r="L59" s="1461"/>
      <c r="M59" s="1461"/>
    </row>
    <row r="60" spans="1:13" ht="15.75" customHeight="1" x14ac:dyDescent="0.2">
      <c r="A60" s="1043"/>
      <c r="B60" s="1043"/>
      <c r="C60" s="1043"/>
      <c r="E60" s="907"/>
      <c r="F60" s="907"/>
      <c r="G60" s="907"/>
      <c r="H60" s="907"/>
      <c r="I60" s="907"/>
      <c r="J60" s="907"/>
      <c r="K60" s="907"/>
      <c r="L60" s="907"/>
      <c r="M60" s="907"/>
    </row>
    <row r="61" spans="1:13" ht="15.75" customHeight="1" x14ac:dyDescent="0.2">
      <c r="A61" s="1043"/>
      <c r="B61" s="1043"/>
      <c r="C61" s="1043"/>
      <c r="E61" s="907"/>
      <c r="F61" s="907"/>
      <c r="G61" s="907"/>
      <c r="H61" s="907"/>
      <c r="I61" s="907"/>
      <c r="J61" s="907"/>
      <c r="K61" s="907"/>
      <c r="L61" s="907"/>
      <c r="M61" s="907"/>
    </row>
    <row r="62" spans="1:13" ht="15.75" customHeight="1" x14ac:dyDescent="0.2">
      <c r="A62" s="1043"/>
      <c r="B62" s="1043"/>
      <c r="C62" s="1043"/>
      <c r="E62" s="907"/>
      <c r="F62" s="907"/>
      <c r="G62" s="907"/>
      <c r="H62" s="907"/>
      <c r="I62" s="907"/>
      <c r="J62" s="907"/>
      <c r="K62" s="907"/>
      <c r="L62" s="907"/>
      <c r="M62" s="907"/>
    </row>
    <row r="63" spans="1:13" ht="15.75" customHeight="1" x14ac:dyDescent="0.2">
      <c r="A63" s="1043"/>
      <c r="B63" s="1043"/>
      <c r="C63" s="1043"/>
    </row>
    <row r="64" spans="1:13" ht="15.75" customHeight="1" x14ac:dyDescent="0.2">
      <c r="A64" s="1043"/>
      <c r="B64" s="1043"/>
      <c r="C64" s="1043"/>
    </row>
    <row r="65" spans="1:3" ht="15.75" customHeight="1" x14ac:dyDescent="0.2">
      <c r="A65" s="1043"/>
      <c r="B65" s="1043"/>
      <c r="C65" s="1043"/>
    </row>
    <row r="66" spans="1:3" ht="15.75" customHeight="1" x14ac:dyDescent="0.2">
      <c r="A66" s="1043"/>
      <c r="B66" s="1043"/>
      <c r="C66" s="1043"/>
    </row>
    <row r="67" spans="1:3" ht="15.75" customHeight="1" x14ac:dyDescent="0.2">
      <c r="A67" s="1043"/>
      <c r="B67" s="1043"/>
      <c r="C67" s="1043"/>
    </row>
    <row r="68" spans="1:3" ht="15.75" customHeight="1" x14ac:dyDescent="0.2">
      <c r="A68" s="1043"/>
      <c r="B68" s="1043"/>
      <c r="C68" s="1043"/>
    </row>
    <row r="69" spans="1:3" ht="15.75" customHeight="1" x14ac:dyDescent="0.2">
      <c r="A69" s="1043"/>
      <c r="B69" s="1043"/>
      <c r="C69" s="1043"/>
    </row>
    <row r="70" spans="1:3" ht="15.75" customHeight="1" x14ac:dyDescent="0.2">
      <c r="A70" s="1043"/>
      <c r="B70" s="1043"/>
      <c r="C70" s="1043"/>
    </row>
    <row r="71" spans="1:3" ht="15.75" customHeight="1" x14ac:dyDescent="0.2">
      <c r="A71" s="1043"/>
      <c r="B71" s="1043"/>
      <c r="C71" s="1043"/>
    </row>
    <row r="72" spans="1:3" ht="15.75" customHeight="1" x14ac:dyDescent="0.2">
      <c r="A72" s="1043"/>
      <c r="B72" s="1043"/>
      <c r="C72" s="1043"/>
    </row>
    <row r="73" spans="1:3" ht="15.75" customHeight="1" x14ac:dyDescent="0.2">
      <c r="A73" s="1043"/>
      <c r="B73" s="1043"/>
      <c r="C73" s="1043"/>
    </row>
    <row r="74" spans="1:3" ht="15.75" customHeight="1" x14ac:dyDescent="0.2">
      <c r="A74" s="1043"/>
      <c r="B74" s="1043"/>
      <c r="C74" s="1043"/>
    </row>
    <row r="75" spans="1:3" ht="15.75" customHeight="1" x14ac:dyDescent="0.2">
      <c r="A75" s="1043"/>
      <c r="B75" s="1043"/>
      <c r="C75" s="1043"/>
    </row>
    <row r="76" spans="1:3" ht="15.75" customHeight="1" x14ac:dyDescent="0.2">
      <c r="A76" s="1043"/>
      <c r="B76" s="1043"/>
      <c r="C76" s="1043"/>
    </row>
  </sheetData>
  <mergeCells count="11">
    <mergeCell ref="F2:M2"/>
    <mergeCell ref="F3:M3"/>
    <mergeCell ref="F4:M4"/>
    <mergeCell ref="F5:M5"/>
    <mergeCell ref="F6:M6"/>
    <mergeCell ref="B6:B8"/>
    <mergeCell ref="F7:M7"/>
    <mergeCell ref="F59:M59"/>
    <mergeCell ref="F15:M15"/>
    <mergeCell ref="F29:M29"/>
    <mergeCell ref="F37:M37"/>
  </mergeCells>
  <phoneticPr fontId="73" type="noConversion"/>
  <hyperlinks>
    <hyperlink ref="B11" location="'802.11 WG Agenda'!A1" tooltip="802.11 WG Agenda" display="WG"/>
    <hyperlink ref="B13" location="'WNG SC Agenda'!A1" tooltip="Wireless LANs Next Generation SC Agenda" display="WNG SC"/>
    <hyperlink ref="B10" location="'802.11 WLAN Graphic'!A1" tooltip="802.11 Session Graphic" display="Graphic"/>
    <hyperlink ref="B20" location="'TGMB Agenda'!A1" tooltip="Task Group mb Agenda" display="TGMB"/>
    <hyperlink ref="B36" location="'Courtesy Notice'!A1" tooltip="Courtesy Notice for Session Attendees" display="Notice"/>
    <hyperlink ref="B38" location="Title!A1" tooltip="Document Title" display="Title"/>
    <hyperlink ref="B41" r:id="rId1" tooltip="Code of Ethics"/>
    <hyperlink ref="B46" location="References!A1" tooltip="802.11 WG Communication References" display="Reference"/>
    <hyperlink ref="B35" location="'802.11 Cover'!A1" tooltip="Cover Page" display="Cover"/>
    <hyperlink ref="B40" r:id="rId2" tooltip="Antitrust and Competition Policy"/>
    <hyperlink ref="B43" r:id="rId3" tooltip="IEEE-SA PatCom"/>
    <hyperlink ref="B37" r:id="rId4" tooltip="WG Officers and Contact Details"/>
    <hyperlink ref="B44" r:id="rId5" tooltip="Patent Policy"/>
    <hyperlink ref="B45" r:id="rId6" tooltip="Patent FAQ"/>
    <hyperlink ref="B39" r:id="rId7" tooltip="Affiliation FAQ"/>
    <hyperlink ref="B42" r:id="rId8" tooltip="IEEE-SA Letter of Assurance Form"/>
    <hyperlink ref="B15" location="JTC1!A1" tooltip="JTC1 AdHoc Agenda" display="JTC1"/>
    <hyperlink ref="B23" location="'TGad Agenda'!A1" tooltip="Task Group AD Agenda" display="TGad"/>
    <hyperlink ref="B16" location="REG!A1" tooltip="Regulatory ad hoc" display="REG"/>
    <hyperlink ref="B24" location="'TGAE Agenda'!A1" tooltip="Task Group AE QosMan" display="TGae"/>
    <hyperlink ref="B25" location="'TGAF Agenda'!A1" tooltip="Task Group AF TV11 White Space" display="TGaf"/>
    <hyperlink ref="B17" location="'Smart Grid'!A1" tooltip="SMART GRID ad hoc" display="Smt Grid"/>
    <hyperlink ref="B26" location="TGAH!A1" tooltip="Sub-1GHz " display="TGah"/>
    <hyperlink ref="B34" r:id="rId9" tooltip="Teleconference Calendar"/>
    <hyperlink ref="B33" r:id="rId10" tooltip="WG11 Home Page"/>
    <hyperlink ref="B27" location="TGAI!A1" tooltip="TGai- Fast Initial Link Setup" display="TGai "/>
  </hyperlinks>
  <pageMargins left="0.75" right="0.75" top="1" bottom="1" header="0.5" footer="0.5"/>
  <pageSetup scale="62" orientation="portrait" horizontalDpi="4294967293"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74"/>
  <sheetViews>
    <sheetView showGridLines="0" zoomScale="66" zoomScaleNormal="90" workbookViewId="0">
      <selection sqref="A1:C74"/>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848"/>
      <c r="B1" s="849" t="s">
        <v>675</v>
      </c>
      <c r="C1" s="57"/>
      <c r="E1" s="640"/>
      <c r="F1" s="640"/>
      <c r="G1" s="640"/>
      <c r="H1" s="640"/>
      <c r="I1" s="640"/>
      <c r="J1" s="640"/>
      <c r="K1" s="640"/>
      <c r="L1" s="641"/>
    </row>
    <row r="2" spans="1:12" ht="15.75" customHeight="1" thickBot="1" x14ac:dyDescent="0.25">
      <c r="A2" s="850"/>
      <c r="B2" s="752"/>
      <c r="C2" s="59"/>
      <c r="E2" s="1464" t="s">
        <v>82</v>
      </c>
      <c r="F2" s="1464"/>
      <c r="G2" s="1464"/>
      <c r="H2" s="1464"/>
      <c r="I2" s="1464"/>
      <c r="J2" s="1464"/>
      <c r="K2" s="1464"/>
      <c r="L2" s="1464"/>
    </row>
    <row r="3" spans="1:12" ht="15.75" customHeight="1" thickBot="1" x14ac:dyDescent="0.25">
      <c r="A3" s="850"/>
      <c r="B3" s="392" t="s">
        <v>106</v>
      </c>
      <c r="C3" s="59"/>
      <c r="E3" s="1465" t="s">
        <v>442</v>
      </c>
      <c r="F3" s="1465"/>
      <c r="G3" s="1465"/>
      <c r="H3" s="1465"/>
      <c r="I3" s="1465"/>
      <c r="J3" s="1465"/>
      <c r="K3" s="1465"/>
      <c r="L3" s="1465"/>
    </row>
    <row r="4" spans="1:12" ht="15.75" customHeight="1" x14ac:dyDescent="0.2">
      <c r="A4" s="850"/>
      <c r="B4" s="1155" t="str">
        <f>Title!$B$4</f>
        <v>R2</v>
      </c>
      <c r="C4" s="59"/>
      <c r="E4" s="1466" t="s">
        <v>111</v>
      </c>
      <c r="F4" s="1466"/>
      <c r="G4" s="1466"/>
      <c r="H4" s="1466"/>
      <c r="I4" s="1466"/>
      <c r="J4" s="1466"/>
      <c r="K4" s="1466"/>
      <c r="L4" s="1466"/>
    </row>
    <row r="5" spans="1:12" ht="15.75" customHeight="1" x14ac:dyDescent="0.2">
      <c r="A5" s="850"/>
      <c r="B5" s="1156"/>
      <c r="C5" s="59"/>
      <c r="E5" s="486" t="s">
        <v>6</v>
      </c>
      <c r="F5" s="487" t="s">
        <v>521</v>
      </c>
      <c r="G5" s="488"/>
      <c r="H5" s="489"/>
      <c r="I5" s="489"/>
      <c r="J5" s="489"/>
      <c r="K5" s="489"/>
      <c r="L5" s="490"/>
    </row>
    <row r="6" spans="1:12" ht="15.75" customHeight="1" thickBot="1" x14ac:dyDescent="0.25">
      <c r="A6" s="850"/>
      <c r="B6" s="1157"/>
      <c r="C6" s="59"/>
      <c r="E6" s="486" t="s">
        <v>6</v>
      </c>
      <c r="F6" s="487" t="s">
        <v>599</v>
      </c>
      <c r="G6" s="488"/>
      <c r="H6" s="489"/>
      <c r="I6" s="489"/>
      <c r="J6" s="489"/>
      <c r="K6" s="489"/>
      <c r="L6" s="490"/>
    </row>
    <row r="7" spans="1:12" ht="15.75" customHeight="1" thickBot="1" x14ac:dyDescent="0.25">
      <c r="A7" s="850"/>
      <c r="B7" s="60"/>
      <c r="C7" s="753"/>
      <c r="E7" s="486" t="s">
        <v>6</v>
      </c>
      <c r="F7" s="487"/>
      <c r="G7" s="488"/>
      <c r="H7" s="489"/>
      <c r="I7" s="489"/>
      <c r="J7" s="489"/>
      <c r="K7" s="489"/>
      <c r="L7" s="490"/>
    </row>
    <row r="8" spans="1:12" ht="15.75" customHeight="1" x14ac:dyDescent="0.2">
      <c r="A8" s="850"/>
      <c r="B8" s="677" t="s">
        <v>169</v>
      </c>
      <c r="C8" s="678"/>
      <c r="E8" s="491"/>
      <c r="F8" s="1438" t="s">
        <v>600</v>
      </c>
      <c r="G8" s="1438"/>
      <c r="H8" s="1438"/>
      <c r="I8" s="1438"/>
      <c r="J8" s="1438"/>
      <c r="K8" s="1438"/>
      <c r="L8" s="1438"/>
    </row>
    <row r="9" spans="1:12" ht="15.75" customHeight="1" x14ac:dyDescent="0.2">
      <c r="A9" s="850"/>
      <c r="B9" s="679" t="s">
        <v>198</v>
      </c>
      <c r="C9" s="678"/>
      <c r="E9" s="492"/>
      <c r="F9" s="493"/>
      <c r="G9" s="494"/>
      <c r="H9" s="494"/>
      <c r="I9" s="494"/>
      <c r="J9" s="494"/>
      <c r="K9" s="494"/>
      <c r="L9" s="495"/>
    </row>
    <row r="10" spans="1:12" ht="15.75" customHeight="1" x14ac:dyDescent="0.2">
      <c r="A10" s="58"/>
      <c r="B10" s="60"/>
      <c r="C10" s="59"/>
      <c r="E10" s="496"/>
      <c r="F10" s="497">
        <v>1</v>
      </c>
      <c r="G10" s="498" t="s">
        <v>0</v>
      </c>
      <c r="H10" s="499" t="s">
        <v>430</v>
      </c>
      <c r="I10" s="499" t="s">
        <v>243</v>
      </c>
      <c r="J10" s="499" t="s">
        <v>1</v>
      </c>
      <c r="K10" s="500">
        <v>1</v>
      </c>
      <c r="L10" s="501">
        <v>0.33333333333333331</v>
      </c>
    </row>
    <row r="11" spans="1:12" ht="15.75" customHeight="1" x14ac:dyDescent="0.2">
      <c r="A11" s="850"/>
      <c r="B11" s="680" t="s">
        <v>224</v>
      </c>
      <c r="C11" s="678"/>
      <c r="E11" s="979"/>
      <c r="F11" s="455">
        <v>2</v>
      </c>
      <c r="G11" s="459" t="s">
        <v>0</v>
      </c>
      <c r="H11" s="464" t="s">
        <v>601</v>
      </c>
      <c r="I11" s="456" t="s">
        <v>243</v>
      </c>
      <c r="J11" s="456" t="s">
        <v>1</v>
      </c>
      <c r="K11" s="460">
        <v>10</v>
      </c>
      <c r="L11" s="503">
        <f>L10+TIME(0,K10,0)</f>
        <v>0.33402777777777776</v>
      </c>
    </row>
    <row r="12" spans="1:12" ht="15.75" customHeight="1" thickBot="1" x14ac:dyDescent="0.25">
      <c r="A12" s="58"/>
      <c r="B12" s="692" t="s">
        <v>338</v>
      </c>
      <c r="C12" s="678"/>
      <c r="E12" s="112"/>
      <c r="F12" s="504">
        <v>3</v>
      </c>
      <c r="G12" s="505" t="s">
        <v>0</v>
      </c>
      <c r="H12" s="506" t="s">
        <v>431</v>
      </c>
      <c r="I12" s="499" t="s">
        <v>243</v>
      </c>
      <c r="J12" s="499" t="s">
        <v>1</v>
      </c>
      <c r="K12" s="500">
        <v>1</v>
      </c>
      <c r="L12" s="501">
        <f>L11+TIME(0,K11,0)</f>
        <v>0.34097222222222218</v>
      </c>
    </row>
    <row r="13" spans="1:12" ht="15.75" customHeight="1" x14ac:dyDescent="0.2">
      <c r="A13" s="58"/>
      <c r="B13" s="689" t="s">
        <v>374</v>
      </c>
      <c r="C13" s="678"/>
      <c r="E13" s="979"/>
      <c r="F13" s="455">
        <v>4</v>
      </c>
      <c r="G13" s="459" t="s">
        <v>2</v>
      </c>
      <c r="H13" s="464" t="s">
        <v>432</v>
      </c>
      <c r="I13" s="456" t="s">
        <v>243</v>
      </c>
      <c r="J13" s="456" t="s">
        <v>1</v>
      </c>
      <c r="K13" s="460">
        <v>4</v>
      </c>
      <c r="L13" s="503">
        <f>L12+TIME(0,K12,0)</f>
        <v>0.34166666666666662</v>
      </c>
    </row>
    <row r="14" spans="1:12" ht="15.75" customHeight="1" x14ac:dyDescent="0.2">
      <c r="A14" s="58"/>
      <c r="B14" s="690" t="s">
        <v>467</v>
      </c>
      <c r="C14" s="691"/>
      <c r="E14" s="906"/>
      <c r="F14" s="905">
        <v>5</v>
      </c>
      <c r="G14" s="904" t="s">
        <v>78</v>
      </c>
      <c r="H14" s="903" t="s">
        <v>437</v>
      </c>
      <c r="I14" s="904" t="s">
        <v>243</v>
      </c>
      <c r="J14" s="904" t="s">
        <v>4</v>
      </c>
      <c r="K14" s="902">
        <v>104</v>
      </c>
      <c r="L14" s="896">
        <f>L13+TIME(0,K13,0)</f>
        <v>0.34444444444444439</v>
      </c>
    </row>
    <row r="15" spans="1:12" ht="15.75" customHeight="1" x14ac:dyDescent="0.2">
      <c r="A15" s="58"/>
      <c r="B15" s="688" t="s">
        <v>493</v>
      </c>
      <c r="C15" s="615"/>
      <c r="E15" s="979"/>
      <c r="F15" s="508">
        <v>6</v>
      </c>
      <c r="G15" s="509" t="s">
        <v>0</v>
      </c>
      <c r="H15" s="510" t="s">
        <v>133</v>
      </c>
      <c r="I15" s="509" t="s">
        <v>243</v>
      </c>
      <c r="J15" s="509" t="s">
        <v>1</v>
      </c>
      <c r="K15" s="511">
        <v>0</v>
      </c>
      <c r="L15" s="503">
        <f>L14+TIME(0,K14,0)</f>
        <v>0.41666666666666663</v>
      </c>
    </row>
    <row r="16" spans="1:12" ht="15.75" customHeight="1" x14ac:dyDescent="0.2">
      <c r="A16" s="58"/>
      <c r="B16" s="60"/>
      <c r="C16" s="59"/>
      <c r="E16" s="112"/>
      <c r="F16" s="512"/>
      <c r="G16" s="513"/>
      <c r="H16" s="514"/>
      <c r="I16" s="513"/>
      <c r="J16" s="513"/>
      <c r="K16" s="500"/>
      <c r="L16" s="501"/>
    </row>
    <row r="17" spans="1:12" ht="15.75" customHeight="1" x14ac:dyDescent="0.2">
      <c r="A17" s="58"/>
      <c r="B17" s="60"/>
      <c r="C17" s="59"/>
      <c r="E17" s="516"/>
      <c r="F17" s="1438" t="s">
        <v>602</v>
      </c>
      <c r="G17" s="1438"/>
      <c r="H17" s="1438"/>
      <c r="I17" s="1438"/>
      <c r="J17" s="1438"/>
      <c r="K17" s="1438"/>
      <c r="L17" s="1438"/>
    </row>
    <row r="18" spans="1:12" ht="15.75" customHeight="1" x14ac:dyDescent="0.2">
      <c r="A18" s="850"/>
      <c r="B18" s="681" t="s">
        <v>334</v>
      </c>
      <c r="C18" s="678"/>
      <c r="E18" s="979"/>
      <c r="F18" s="494"/>
      <c r="G18" s="494"/>
      <c r="H18" s="494"/>
      <c r="I18" s="494"/>
      <c r="J18" s="494"/>
      <c r="K18" s="494"/>
      <c r="L18" s="495"/>
    </row>
    <row r="19" spans="1:12" ht="15.75" customHeight="1" x14ac:dyDescent="0.25">
      <c r="A19" s="58"/>
      <c r="B19" s="683" t="s">
        <v>373</v>
      </c>
      <c r="C19" s="678"/>
      <c r="E19" s="112"/>
      <c r="F19" s="504">
        <v>7</v>
      </c>
      <c r="G19" s="505" t="s">
        <v>0</v>
      </c>
      <c r="H19" s="506" t="s">
        <v>175</v>
      </c>
      <c r="I19" s="499" t="s">
        <v>243</v>
      </c>
      <c r="J19" s="499" t="s">
        <v>1</v>
      </c>
      <c r="K19" s="500">
        <v>1</v>
      </c>
      <c r="L19" s="501">
        <v>0.5625</v>
      </c>
    </row>
    <row r="20" spans="1:12" ht="15.75" customHeight="1" x14ac:dyDescent="0.25">
      <c r="A20" s="58"/>
      <c r="B20" s="684" t="s">
        <v>392</v>
      </c>
      <c r="C20" s="678"/>
      <c r="E20" s="979"/>
      <c r="F20" s="508">
        <v>8</v>
      </c>
      <c r="G20" s="509" t="s">
        <v>2</v>
      </c>
      <c r="H20" s="510" t="s">
        <v>432</v>
      </c>
      <c r="I20" s="509" t="s">
        <v>243</v>
      </c>
      <c r="J20" s="509" t="s">
        <v>4</v>
      </c>
      <c r="K20" s="511">
        <v>1</v>
      </c>
      <c r="L20" s="503">
        <f>L19+TIME(0,K19,0)</f>
        <v>0.56319444444444444</v>
      </c>
    </row>
    <row r="21" spans="1:12" ht="15.75" customHeight="1" x14ac:dyDescent="0.25">
      <c r="A21" s="58"/>
      <c r="B21" s="685" t="s">
        <v>391</v>
      </c>
      <c r="C21" s="678"/>
      <c r="E21" s="496"/>
      <c r="F21" s="517">
        <v>9</v>
      </c>
      <c r="G21" s="499" t="s">
        <v>78</v>
      </c>
      <c r="H21" s="514" t="s">
        <v>437</v>
      </c>
      <c r="I21" s="499" t="s">
        <v>6</v>
      </c>
      <c r="J21" s="499" t="s">
        <v>4</v>
      </c>
      <c r="K21" s="500">
        <v>118</v>
      </c>
      <c r="L21" s="501">
        <f>L20+TIME(0,K20,0)</f>
        <v>0.56388888888888888</v>
      </c>
    </row>
    <row r="22" spans="1:12" ht="15.75" customHeight="1" x14ac:dyDescent="0.25">
      <c r="A22" s="58"/>
      <c r="B22" s="686" t="s">
        <v>469</v>
      </c>
      <c r="C22" s="678"/>
      <c r="E22" s="900"/>
      <c r="F22" s="899">
        <v>10</v>
      </c>
      <c r="G22" s="898" t="s">
        <v>0</v>
      </c>
      <c r="H22" s="897" t="s">
        <v>133</v>
      </c>
      <c r="I22" s="898" t="s">
        <v>6</v>
      </c>
      <c r="J22" s="898" t="s">
        <v>1</v>
      </c>
      <c r="K22" s="998">
        <v>0</v>
      </c>
      <c r="L22" s="999">
        <f>L21+TIME(0,K21,0)</f>
        <v>0.64583333333333337</v>
      </c>
    </row>
    <row r="23" spans="1:12" ht="15.75" customHeight="1" x14ac:dyDescent="0.25">
      <c r="A23" s="58"/>
      <c r="B23" s="687" t="s">
        <v>470</v>
      </c>
      <c r="C23" s="678"/>
      <c r="E23" s="901"/>
      <c r="F23" s="1000"/>
      <c r="G23" s="1001"/>
      <c r="H23" s="1002"/>
      <c r="I23" s="1001"/>
      <c r="J23" s="1001"/>
      <c r="K23" s="1003"/>
      <c r="L23" s="896"/>
    </row>
    <row r="24" spans="1:12" ht="15.75" customHeight="1" x14ac:dyDescent="0.2">
      <c r="A24" s="58"/>
      <c r="B24" s="766" t="s">
        <v>42</v>
      </c>
      <c r="C24" s="678"/>
      <c r="E24" s="516"/>
      <c r="F24" s="1438" t="s">
        <v>603</v>
      </c>
      <c r="G24" s="1438"/>
      <c r="H24" s="1438"/>
      <c r="I24" s="1438"/>
      <c r="J24" s="1438"/>
      <c r="K24" s="1438"/>
      <c r="L24" s="1438"/>
    </row>
    <row r="25" spans="1:12" ht="15.75" customHeight="1" x14ac:dyDescent="0.2">
      <c r="A25" s="58"/>
      <c r="B25" s="847" t="s">
        <v>36</v>
      </c>
      <c r="C25" s="678"/>
      <c r="E25" s="979"/>
      <c r="F25" s="494"/>
      <c r="G25" s="494"/>
      <c r="H25" s="494"/>
      <c r="I25" s="494"/>
      <c r="J25" s="494"/>
      <c r="K25" s="494"/>
      <c r="L25" s="495"/>
    </row>
    <row r="26" spans="1:12" ht="15.75" customHeight="1" x14ac:dyDescent="0.2">
      <c r="A26" s="58"/>
      <c r="B26" s="60"/>
      <c r="C26" s="615"/>
      <c r="E26" s="112"/>
      <c r="F26" s="504">
        <v>11</v>
      </c>
      <c r="G26" s="505" t="s">
        <v>0</v>
      </c>
      <c r="H26" s="506" t="s">
        <v>175</v>
      </c>
      <c r="I26" s="499" t="s">
        <v>243</v>
      </c>
      <c r="J26" s="499" t="s">
        <v>1</v>
      </c>
      <c r="K26" s="500">
        <v>1</v>
      </c>
      <c r="L26" s="501">
        <v>0.66666666666666663</v>
      </c>
    </row>
    <row r="27" spans="1:12" ht="15.75" customHeight="1" x14ac:dyDescent="0.2">
      <c r="A27" s="58"/>
      <c r="B27" s="60"/>
      <c r="C27" s="59"/>
      <c r="E27" s="979"/>
      <c r="F27" s="508">
        <v>12</v>
      </c>
      <c r="G27" s="509" t="s">
        <v>2</v>
      </c>
      <c r="H27" s="510" t="s">
        <v>432</v>
      </c>
      <c r="I27" s="509" t="s">
        <v>243</v>
      </c>
      <c r="J27" s="509" t="s">
        <v>4</v>
      </c>
      <c r="K27" s="511">
        <v>1</v>
      </c>
      <c r="L27" s="503">
        <f>L26+TIME(0,K26,0)</f>
        <v>0.66736111111111107</v>
      </c>
    </row>
    <row r="28" spans="1:12" ht="15.75" customHeight="1" x14ac:dyDescent="0.2">
      <c r="A28" s="58"/>
      <c r="B28" s="60"/>
      <c r="C28" s="59"/>
      <c r="E28" s="496"/>
      <c r="F28" s="517">
        <v>13</v>
      </c>
      <c r="G28" s="499" t="s">
        <v>78</v>
      </c>
      <c r="H28" s="514" t="s">
        <v>437</v>
      </c>
      <c r="I28" s="499" t="s">
        <v>6</v>
      </c>
      <c r="J28" s="499" t="s">
        <v>4</v>
      </c>
      <c r="K28" s="500">
        <v>118</v>
      </c>
      <c r="L28" s="501">
        <f>L27+TIME(0,K27,0)</f>
        <v>0.66805555555555551</v>
      </c>
    </row>
    <row r="29" spans="1:12" ht="15.75" customHeight="1" x14ac:dyDescent="0.2">
      <c r="A29" s="58"/>
      <c r="B29" s="60"/>
      <c r="C29" s="59"/>
      <c r="E29" s="900"/>
      <c r="F29" s="899">
        <v>14</v>
      </c>
      <c r="G29" s="898" t="s">
        <v>0</v>
      </c>
      <c r="H29" s="897" t="s">
        <v>133</v>
      </c>
      <c r="I29" s="898" t="s">
        <v>6</v>
      </c>
      <c r="J29" s="898" t="s">
        <v>1</v>
      </c>
      <c r="K29" s="998">
        <v>0</v>
      </c>
      <c r="L29" s="999">
        <f>L28+TIME(0,K28,0)</f>
        <v>0.75</v>
      </c>
    </row>
    <row r="30" spans="1:12" ht="15.75" customHeight="1" thickBot="1" x14ac:dyDescent="0.25">
      <c r="A30" s="58"/>
      <c r="B30" s="60"/>
      <c r="C30" s="59"/>
      <c r="E30" s="901"/>
      <c r="F30" s="1000"/>
      <c r="G30" s="1001"/>
      <c r="H30" s="1002"/>
      <c r="I30" s="1001"/>
      <c r="J30" s="1001"/>
      <c r="K30" s="1003"/>
      <c r="L30" s="896"/>
    </row>
    <row r="31" spans="1:12" ht="15.75" customHeight="1" x14ac:dyDescent="0.2">
      <c r="A31" s="58"/>
      <c r="B31" s="827" t="s">
        <v>397</v>
      </c>
      <c r="C31" s="693"/>
      <c r="E31" s="516"/>
      <c r="F31" s="1438" t="s">
        <v>604</v>
      </c>
      <c r="G31" s="1438"/>
      <c r="H31" s="1438"/>
      <c r="I31" s="1438"/>
      <c r="J31" s="1438"/>
      <c r="K31" s="1438"/>
      <c r="L31" s="1438"/>
    </row>
    <row r="32" spans="1:12" ht="15.75" customHeight="1" x14ac:dyDescent="0.2">
      <c r="A32" s="58"/>
      <c r="B32" s="828" t="s">
        <v>346</v>
      </c>
      <c r="C32" s="693"/>
      <c r="E32" s="979"/>
      <c r="F32" s="494"/>
      <c r="G32" s="494"/>
      <c r="H32" s="494"/>
      <c r="I32" s="494"/>
      <c r="J32" s="494"/>
      <c r="K32" s="494"/>
      <c r="L32" s="495"/>
    </row>
    <row r="33" spans="1:12" ht="15.75" customHeight="1" x14ac:dyDescent="0.2">
      <c r="A33" s="58"/>
      <c r="B33" s="694" t="s">
        <v>323</v>
      </c>
      <c r="C33" s="693"/>
      <c r="E33" s="112"/>
      <c r="F33" s="504">
        <v>15</v>
      </c>
      <c r="G33" s="505" t="s">
        <v>0</v>
      </c>
      <c r="H33" s="506" t="s">
        <v>21</v>
      </c>
      <c r="I33" s="499" t="s">
        <v>243</v>
      </c>
      <c r="J33" s="499" t="s">
        <v>1</v>
      </c>
      <c r="K33" s="500">
        <v>1</v>
      </c>
      <c r="L33" s="501">
        <v>0.5625</v>
      </c>
    </row>
    <row r="34" spans="1:12" ht="15.75" customHeight="1" x14ac:dyDescent="0.2">
      <c r="A34" s="58"/>
      <c r="B34" s="695" t="s">
        <v>170</v>
      </c>
      <c r="C34" s="693"/>
      <c r="E34" s="979"/>
      <c r="F34" s="508">
        <v>16</v>
      </c>
      <c r="G34" s="509" t="s">
        <v>2</v>
      </c>
      <c r="H34" s="510" t="s">
        <v>432</v>
      </c>
      <c r="I34" s="509" t="s">
        <v>243</v>
      </c>
      <c r="J34" s="509" t="s">
        <v>4</v>
      </c>
      <c r="K34" s="511">
        <v>1</v>
      </c>
      <c r="L34" s="503">
        <f>L33+TIME(0,K33,0)</f>
        <v>0.56319444444444444</v>
      </c>
    </row>
    <row r="35" spans="1:12" ht="15.75" customHeight="1" x14ac:dyDescent="0.2">
      <c r="A35" s="58"/>
      <c r="B35" s="696" t="s">
        <v>171</v>
      </c>
      <c r="C35" s="693"/>
      <c r="E35" s="496"/>
      <c r="F35" s="517">
        <v>17</v>
      </c>
      <c r="G35" s="499" t="s">
        <v>78</v>
      </c>
      <c r="H35" s="514" t="s">
        <v>437</v>
      </c>
      <c r="I35" s="499" t="s">
        <v>6</v>
      </c>
      <c r="J35" s="499" t="s">
        <v>4</v>
      </c>
      <c r="K35" s="500">
        <v>118</v>
      </c>
      <c r="L35" s="501">
        <f>L34+TIME(0,K34,0)</f>
        <v>0.56388888888888888</v>
      </c>
    </row>
    <row r="36" spans="1:12" ht="15.75" customHeight="1" x14ac:dyDescent="0.2">
      <c r="A36" s="58"/>
      <c r="B36" s="697" t="s">
        <v>168</v>
      </c>
      <c r="C36" s="693"/>
      <c r="E36" s="900"/>
      <c r="F36" s="899">
        <v>18</v>
      </c>
      <c r="G36" s="898" t="s">
        <v>0</v>
      </c>
      <c r="H36" s="897" t="s">
        <v>133</v>
      </c>
      <c r="I36" s="898" t="s">
        <v>6</v>
      </c>
      <c r="J36" s="898" t="s">
        <v>1</v>
      </c>
      <c r="K36" s="998">
        <v>0</v>
      </c>
      <c r="L36" s="999">
        <f>L35+TIME(0,K35,0)</f>
        <v>0.64583333333333337</v>
      </c>
    </row>
    <row r="37" spans="1:12" ht="15.75" customHeight="1" x14ac:dyDescent="0.2">
      <c r="A37" s="58"/>
      <c r="B37" s="698" t="s">
        <v>342</v>
      </c>
      <c r="C37" s="693"/>
      <c r="E37" s="901"/>
      <c r="F37" s="1000"/>
      <c r="G37" s="1001"/>
      <c r="H37" s="1002"/>
      <c r="I37" s="1001"/>
      <c r="J37" s="1001"/>
      <c r="K37" s="1003"/>
      <c r="L37" s="896"/>
    </row>
    <row r="38" spans="1:12" ht="15.75" customHeight="1" x14ac:dyDescent="0.2">
      <c r="A38" s="58"/>
      <c r="B38" s="698" t="s">
        <v>343</v>
      </c>
      <c r="C38" s="693"/>
      <c r="E38" s="516"/>
      <c r="F38" s="1438" t="s">
        <v>605</v>
      </c>
      <c r="G38" s="1438"/>
      <c r="H38" s="1438"/>
      <c r="I38" s="1438"/>
      <c r="J38" s="1438"/>
      <c r="K38" s="1438"/>
      <c r="L38" s="1438"/>
    </row>
    <row r="39" spans="1:12" ht="15.75" customHeight="1" x14ac:dyDescent="0.2">
      <c r="A39" s="58"/>
      <c r="B39" s="698" t="s">
        <v>202</v>
      </c>
      <c r="C39" s="693"/>
      <c r="E39" s="979"/>
      <c r="F39" s="494"/>
      <c r="G39" s="494"/>
      <c r="H39" s="494"/>
      <c r="I39" s="494"/>
      <c r="J39" s="494"/>
      <c r="K39" s="494"/>
      <c r="L39" s="495"/>
    </row>
    <row r="40" spans="1:12" ht="15.75" customHeight="1" x14ac:dyDescent="0.2">
      <c r="A40" s="58"/>
      <c r="B40" s="698" t="s">
        <v>348</v>
      </c>
      <c r="C40" s="693"/>
      <c r="E40" s="112"/>
      <c r="F40" s="504">
        <v>19</v>
      </c>
      <c r="G40" s="505" t="s">
        <v>0</v>
      </c>
      <c r="H40" s="506" t="s">
        <v>175</v>
      </c>
      <c r="I40" s="499" t="s">
        <v>243</v>
      </c>
      <c r="J40" s="499" t="s">
        <v>1</v>
      </c>
      <c r="K40" s="500">
        <v>1</v>
      </c>
      <c r="L40" s="501">
        <v>0.33333333333333331</v>
      </c>
    </row>
    <row r="41" spans="1:12" ht="15.75" customHeight="1" x14ac:dyDescent="0.2">
      <c r="A41" s="58"/>
      <c r="B41" s="698" t="s">
        <v>344</v>
      </c>
      <c r="C41" s="693"/>
      <c r="E41" s="979"/>
      <c r="F41" s="508">
        <v>20</v>
      </c>
      <c r="G41" s="509" t="s">
        <v>2</v>
      </c>
      <c r="H41" s="510" t="s">
        <v>450</v>
      </c>
      <c r="I41" s="509" t="s">
        <v>243</v>
      </c>
      <c r="J41" s="509" t="s">
        <v>4</v>
      </c>
      <c r="K41" s="511">
        <v>1</v>
      </c>
      <c r="L41" s="503">
        <f>L40+TIME(0,K40,0)</f>
        <v>0.33402777777777776</v>
      </c>
    </row>
    <row r="42" spans="1:12" ht="15.75" customHeight="1" x14ac:dyDescent="0.2">
      <c r="A42" s="58"/>
      <c r="B42" s="698" t="s">
        <v>201</v>
      </c>
      <c r="C42" s="693"/>
      <c r="E42" s="496"/>
      <c r="F42" s="517">
        <v>21</v>
      </c>
      <c r="G42" s="499" t="s">
        <v>78</v>
      </c>
      <c r="H42" s="514" t="s">
        <v>606</v>
      </c>
      <c r="I42" s="499" t="s">
        <v>6</v>
      </c>
      <c r="J42" s="499" t="s">
        <v>4</v>
      </c>
      <c r="K42" s="500">
        <v>30</v>
      </c>
      <c r="L42" s="501">
        <f>L41+TIME(0,K41,0)</f>
        <v>0.3347222222222222</v>
      </c>
    </row>
    <row r="43" spans="1:12" ht="15.75" customHeight="1" x14ac:dyDescent="0.2">
      <c r="A43" s="58"/>
      <c r="B43" s="698" t="s">
        <v>345</v>
      </c>
      <c r="C43" s="693"/>
      <c r="E43" s="979"/>
      <c r="F43" s="508">
        <v>22</v>
      </c>
      <c r="G43" s="509" t="s">
        <v>78</v>
      </c>
      <c r="H43" s="510" t="s">
        <v>607</v>
      </c>
      <c r="I43" s="509" t="s">
        <v>243</v>
      </c>
      <c r="J43" s="509" t="s">
        <v>4</v>
      </c>
      <c r="K43" s="511">
        <v>30</v>
      </c>
      <c r="L43" s="503">
        <f>L42+TIME(0,K42,0)</f>
        <v>0.35555555555555551</v>
      </c>
    </row>
    <row r="44" spans="1:12" ht="15.75" customHeight="1" thickBot="1" x14ac:dyDescent="0.25">
      <c r="A44" s="58"/>
      <c r="B44" s="699" t="s">
        <v>172</v>
      </c>
      <c r="C44" s="693"/>
      <c r="E44" s="496"/>
      <c r="F44" s="517">
        <v>23</v>
      </c>
      <c r="G44" s="499" t="s">
        <v>0</v>
      </c>
      <c r="H44" s="514" t="s">
        <v>133</v>
      </c>
      <c r="I44" s="499" t="s">
        <v>6</v>
      </c>
      <c r="J44" s="499" t="s">
        <v>1</v>
      </c>
      <c r="K44" s="500">
        <v>0</v>
      </c>
      <c r="L44" s="501">
        <f>L43+TIME(0,K43,0)</f>
        <v>0.37638888888888883</v>
      </c>
    </row>
    <row r="45" spans="1:12" ht="15.75" customHeight="1" x14ac:dyDescent="0.2">
      <c r="A45" s="58"/>
      <c r="B45" s="60"/>
      <c r="C45" s="59"/>
      <c r="E45" s="907"/>
      <c r="F45" s="907"/>
      <c r="G45" s="907"/>
      <c r="H45" s="907"/>
      <c r="I45" s="907"/>
      <c r="J45" s="907"/>
      <c r="K45" s="907"/>
      <c r="L45" s="907"/>
    </row>
    <row r="46" spans="1:12" ht="15.75" customHeight="1" thickBot="1" x14ac:dyDescent="0.25">
      <c r="A46" s="851"/>
      <c r="B46" s="852" t="s">
        <v>675</v>
      </c>
      <c r="C46" s="853"/>
      <c r="E46" s="516"/>
      <c r="F46" s="1438" t="s">
        <v>608</v>
      </c>
      <c r="G46" s="1438"/>
      <c r="H46" s="1438"/>
      <c r="I46" s="1438"/>
      <c r="J46" s="1438"/>
      <c r="K46" s="1438"/>
      <c r="L46" s="1438"/>
    </row>
    <row r="47" spans="1:12" ht="15.75" customHeight="1" x14ac:dyDescent="0.2">
      <c r="A47" s="1043"/>
      <c r="B47" s="1043"/>
      <c r="C47" s="1043"/>
      <c r="E47" s="979"/>
      <c r="F47" s="494"/>
      <c r="G47" s="494"/>
      <c r="H47" s="494"/>
      <c r="I47" s="494"/>
      <c r="J47" s="494"/>
      <c r="K47" s="494"/>
      <c r="L47" s="495"/>
    </row>
    <row r="48" spans="1:12" ht="15.75" customHeight="1" x14ac:dyDescent="0.2">
      <c r="A48" s="1043"/>
      <c r="B48" s="1043"/>
      <c r="C48" s="1043"/>
      <c r="E48" s="112"/>
      <c r="F48" s="504">
        <v>24</v>
      </c>
      <c r="G48" s="505" t="s">
        <v>0</v>
      </c>
      <c r="H48" s="506" t="s">
        <v>175</v>
      </c>
      <c r="I48" s="499" t="s">
        <v>243</v>
      </c>
      <c r="J48" s="499" t="s">
        <v>1</v>
      </c>
      <c r="K48" s="500">
        <v>1</v>
      </c>
      <c r="L48" s="501">
        <v>0.66666666666666663</v>
      </c>
    </row>
    <row r="49" spans="1:13" ht="15.75" customHeight="1" x14ac:dyDescent="0.2">
      <c r="A49" s="1043"/>
      <c r="B49" s="1043"/>
      <c r="C49" s="1043"/>
      <c r="E49" s="979"/>
      <c r="F49" s="508">
        <v>25</v>
      </c>
      <c r="G49" s="509" t="s">
        <v>2</v>
      </c>
      <c r="H49" s="510" t="s">
        <v>432</v>
      </c>
      <c r="I49" s="509" t="s">
        <v>243</v>
      </c>
      <c r="J49" s="509" t="s">
        <v>4</v>
      </c>
      <c r="K49" s="511">
        <v>1</v>
      </c>
      <c r="L49" s="503">
        <f t="shared" ref="L49:L55" si="0">L48+TIME(0,K48,0)</f>
        <v>0.66736111111111107</v>
      </c>
    </row>
    <row r="50" spans="1:13" ht="15.75" customHeight="1" x14ac:dyDescent="0.2">
      <c r="A50" s="1043"/>
      <c r="B50" s="1043"/>
      <c r="C50" s="1043"/>
      <c r="E50" s="496"/>
      <c r="F50" s="517">
        <v>26</v>
      </c>
      <c r="G50" s="499" t="s">
        <v>78</v>
      </c>
      <c r="H50" s="514" t="s">
        <v>536</v>
      </c>
      <c r="I50" s="499" t="s">
        <v>6</v>
      </c>
      <c r="J50" s="499" t="s">
        <v>4</v>
      </c>
      <c r="K50" s="500">
        <v>106</v>
      </c>
      <c r="L50" s="501">
        <f t="shared" si="0"/>
        <v>0.66805555555555551</v>
      </c>
    </row>
    <row r="51" spans="1:13" ht="15.75" customHeight="1" x14ac:dyDescent="0.2">
      <c r="A51" s="1043"/>
      <c r="B51" s="1043"/>
      <c r="C51" s="1043"/>
      <c r="E51" s="979"/>
      <c r="F51" s="508">
        <v>27</v>
      </c>
      <c r="G51" s="509" t="s">
        <v>78</v>
      </c>
      <c r="H51" s="510" t="s">
        <v>537</v>
      </c>
      <c r="I51" s="509" t="s">
        <v>243</v>
      </c>
      <c r="J51" s="509" t="s">
        <v>4</v>
      </c>
      <c r="K51" s="511">
        <v>5</v>
      </c>
      <c r="L51" s="503">
        <f t="shared" si="0"/>
        <v>0.74166666666666659</v>
      </c>
    </row>
    <row r="52" spans="1:13" ht="15.75" customHeight="1" x14ac:dyDescent="0.2">
      <c r="A52" s="1043"/>
      <c r="B52" s="1043"/>
      <c r="C52" s="1043"/>
      <c r="E52" s="496"/>
      <c r="F52" s="517">
        <v>28</v>
      </c>
      <c r="G52" s="499" t="s">
        <v>78</v>
      </c>
      <c r="H52" s="514" t="s">
        <v>609</v>
      </c>
      <c r="I52" s="499" t="s">
        <v>6</v>
      </c>
      <c r="J52" s="499" t="s">
        <v>4</v>
      </c>
      <c r="K52" s="500">
        <v>5</v>
      </c>
      <c r="L52" s="501">
        <f t="shared" si="0"/>
        <v>0.7451388888888888</v>
      </c>
    </row>
    <row r="53" spans="1:13" ht="15.75" customHeight="1" x14ac:dyDescent="0.2">
      <c r="A53" s="1043"/>
      <c r="B53" s="1043"/>
      <c r="C53" s="1043"/>
      <c r="E53" s="979"/>
      <c r="F53" s="508">
        <v>29</v>
      </c>
      <c r="G53" s="509" t="s">
        <v>0</v>
      </c>
      <c r="H53" s="510" t="s">
        <v>434</v>
      </c>
      <c r="I53" s="509" t="s">
        <v>243</v>
      </c>
      <c r="J53" s="509" t="s">
        <v>4</v>
      </c>
      <c r="K53" s="511">
        <v>1</v>
      </c>
      <c r="L53" s="503">
        <f t="shared" si="0"/>
        <v>0.74861111111111101</v>
      </c>
    </row>
    <row r="54" spans="1:13" ht="15.75" customHeight="1" x14ac:dyDescent="0.2">
      <c r="A54" s="1043"/>
      <c r="B54" s="1043"/>
      <c r="C54" s="1043"/>
      <c r="E54" s="496"/>
      <c r="F54" s="517">
        <v>30</v>
      </c>
      <c r="G54" s="499" t="s">
        <v>0</v>
      </c>
      <c r="H54" s="514" t="s">
        <v>435</v>
      </c>
      <c r="I54" s="499" t="s">
        <v>6</v>
      </c>
      <c r="J54" s="499" t="s">
        <v>4</v>
      </c>
      <c r="K54" s="500">
        <v>1</v>
      </c>
      <c r="L54" s="501">
        <f t="shared" si="0"/>
        <v>0.74930555555555545</v>
      </c>
    </row>
    <row r="55" spans="1:13" ht="15.75" customHeight="1" x14ac:dyDescent="0.2">
      <c r="A55" s="1043"/>
      <c r="B55" s="1043"/>
      <c r="C55" s="1043"/>
      <c r="E55" s="979"/>
      <c r="F55" s="508">
        <v>31</v>
      </c>
      <c r="G55" s="509" t="s">
        <v>2</v>
      </c>
      <c r="H55" s="510" t="s">
        <v>436</v>
      </c>
      <c r="I55" s="509" t="s">
        <v>243</v>
      </c>
      <c r="J55" s="509" t="s">
        <v>1</v>
      </c>
      <c r="K55" s="511">
        <v>1</v>
      </c>
      <c r="L55" s="503">
        <f t="shared" si="0"/>
        <v>0.74999999999999989</v>
      </c>
    </row>
    <row r="56" spans="1:13" ht="15.75" customHeight="1" x14ac:dyDescent="0.2">
      <c r="A56" s="1043"/>
      <c r="B56" s="1043"/>
      <c r="C56" s="1043"/>
      <c r="E56" s="515"/>
      <c r="F56" s="515"/>
      <c r="G56" s="526"/>
      <c r="H56" s="527"/>
      <c r="I56" s="528"/>
      <c r="J56" s="527"/>
      <c r="K56" s="527"/>
      <c r="L56" s="529"/>
      <c r="M56" s="545"/>
    </row>
    <row r="57" spans="1:13" ht="15.75" customHeight="1" x14ac:dyDescent="0.2">
      <c r="A57" s="1043"/>
      <c r="B57" s="1043"/>
      <c r="C57" s="1043"/>
      <c r="E57" s="515"/>
      <c r="F57" s="515"/>
      <c r="G57" s="1045"/>
      <c r="H57" s="1045"/>
      <c r="I57" s="1045"/>
      <c r="J57" s="1045"/>
      <c r="K57" s="1045"/>
      <c r="L57" s="1045"/>
      <c r="M57" s="1130"/>
    </row>
    <row r="58" spans="1:13" ht="15.75" customHeight="1" x14ac:dyDescent="0.2">
      <c r="A58" s="1043"/>
      <c r="B58" s="1043"/>
      <c r="C58" s="1043"/>
      <c r="E58" s="546"/>
      <c r="F58" s="547"/>
      <c r="G58" s="19"/>
      <c r="H58" s="19"/>
      <c r="I58" s="25"/>
      <c r="J58" s="19"/>
      <c r="K58" s="19"/>
      <c r="L58" s="548"/>
      <c r="M58" s="1122"/>
    </row>
    <row r="59" spans="1:13" ht="15.75" customHeight="1" x14ac:dyDescent="0.2">
      <c r="A59" s="1043"/>
      <c r="B59" s="1043"/>
      <c r="C59" s="1043"/>
      <c r="E59" s="478"/>
      <c r="F59" s="479"/>
      <c r="G59" s="480"/>
      <c r="H59" s="480"/>
      <c r="I59" s="480"/>
      <c r="J59" s="472"/>
      <c r="K59" s="473"/>
      <c r="L59" s="481"/>
      <c r="M59" s="1124"/>
    </row>
    <row r="60" spans="1:13" ht="15.75" customHeight="1" x14ac:dyDescent="0.2">
      <c r="A60" s="1043"/>
      <c r="B60" s="1043"/>
      <c r="C60" s="1043"/>
      <c r="E60" s="546"/>
      <c r="F60" s="550"/>
      <c r="G60" s="551"/>
      <c r="H60" s="469" t="s">
        <v>425</v>
      </c>
      <c r="I60" s="19"/>
      <c r="K60" s="25"/>
      <c r="L60" s="546"/>
      <c r="M60" s="1122"/>
    </row>
    <row r="61" spans="1:13" ht="15.75" customHeight="1" x14ac:dyDescent="0.2">
      <c r="A61" s="1043"/>
      <c r="B61" s="1043"/>
      <c r="C61" s="1043"/>
      <c r="E61" s="955"/>
      <c r="F61" s="955"/>
      <c r="G61" s="552"/>
      <c r="H61" s="473" t="s">
        <v>426</v>
      </c>
      <c r="I61" s="480"/>
      <c r="J61" s="480"/>
      <c r="K61" s="480"/>
      <c r="L61" s="955"/>
      <c r="M61" s="1127"/>
    </row>
    <row r="62" spans="1:13" ht="15.75" customHeight="1" x14ac:dyDescent="0.2">
      <c r="A62" s="1043"/>
      <c r="B62" s="1043"/>
      <c r="C62" s="1043"/>
      <c r="E62" s="950"/>
      <c r="F62" s="950"/>
      <c r="G62" s="551"/>
      <c r="H62" s="25"/>
      <c r="I62" s="551"/>
      <c r="J62" s="551"/>
      <c r="K62" s="25"/>
      <c r="L62" s="950"/>
      <c r="M62" s="1127"/>
    </row>
    <row r="63" spans="1:13" ht="15.75" customHeight="1" x14ac:dyDescent="0.2">
      <c r="A63" s="1043"/>
      <c r="B63" s="1043"/>
      <c r="C63" s="1043"/>
      <c r="E63" s="955"/>
      <c r="F63" s="582"/>
      <c r="G63" s="955"/>
      <c r="H63" s="480" t="s">
        <v>427</v>
      </c>
      <c r="I63" s="552"/>
      <c r="J63" s="552"/>
      <c r="K63" s="480"/>
      <c r="L63" s="955"/>
      <c r="M63" s="1127"/>
    </row>
    <row r="64" spans="1:13" ht="15.75" customHeight="1" x14ac:dyDescent="0.2">
      <c r="A64" s="1043"/>
      <c r="B64" s="1043"/>
      <c r="C64" s="1043"/>
      <c r="E64" s="950"/>
      <c r="F64" s="950"/>
      <c r="G64" s="551"/>
      <c r="H64" s="25" t="s">
        <v>428</v>
      </c>
      <c r="I64" s="551"/>
      <c r="J64" s="551"/>
      <c r="K64" s="25"/>
      <c r="L64" s="950"/>
      <c r="M64" s="1127"/>
    </row>
    <row r="65" spans="1:13" ht="15.75" customHeight="1" x14ac:dyDescent="0.2">
      <c r="A65" s="1043"/>
      <c r="B65" s="1043"/>
      <c r="C65" s="1043"/>
      <c r="E65" s="955"/>
      <c r="F65" s="582"/>
      <c r="G65" s="955"/>
      <c r="H65" s="480"/>
      <c r="I65" s="552"/>
      <c r="J65" s="552"/>
      <c r="K65" s="480"/>
      <c r="L65" s="955"/>
      <c r="M65" s="1127"/>
    </row>
    <row r="66" spans="1:13" ht="15.75" customHeight="1" x14ac:dyDescent="0.2">
      <c r="A66" s="1043"/>
      <c r="B66" s="1043"/>
      <c r="C66" s="1043"/>
      <c r="E66" s="950"/>
      <c r="F66" s="950"/>
      <c r="G66" s="551"/>
      <c r="H66" s="25" t="s">
        <v>400</v>
      </c>
      <c r="I66" s="551"/>
      <c r="J66" s="551"/>
      <c r="K66" s="25"/>
      <c r="L66" s="950"/>
      <c r="M66" s="1127"/>
    </row>
    <row r="67" spans="1:13" ht="15.75" customHeight="1" x14ac:dyDescent="0.2">
      <c r="A67" s="1043"/>
      <c r="B67" s="1043"/>
      <c r="C67" s="1043"/>
      <c r="E67" s="955"/>
      <c r="F67" s="582"/>
      <c r="G67" s="955"/>
      <c r="H67" s="480" t="s">
        <v>401</v>
      </c>
      <c r="I67" s="552"/>
      <c r="J67" s="552"/>
      <c r="K67" s="480"/>
      <c r="L67" s="955"/>
      <c r="M67" s="1127"/>
    </row>
    <row r="68" spans="1:13" ht="15.75" customHeight="1" x14ac:dyDescent="0.2">
      <c r="A68" s="1043"/>
      <c r="B68" s="1043"/>
      <c r="C68" s="1043"/>
      <c r="E68" s="448"/>
      <c r="F68" s="448"/>
      <c r="G68" s="448"/>
      <c r="H68" s="448"/>
      <c r="I68" s="448"/>
      <c r="J68" s="448"/>
      <c r="K68" s="448"/>
      <c r="L68" s="448"/>
      <c r="M68" s="1128"/>
    </row>
    <row r="69" spans="1:13" ht="15.75" customHeight="1" x14ac:dyDescent="0.2">
      <c r="A69" s="1043"/>
      <c r="B69" s="1043"/>
      <c r="C69" s="1043"/>
      <c r="E69" s="907"/>
      <c r="F69" s="907"/>
      <c r="G69" s="907"/>
      <c r="H69" s="907"/>
      <c r="I69" s="907"/>
      <c r="J69" s="907"/>
      <c r="K69" s="907"/>
      <c r="L69" s="907"/>
      <c r="M69" s="907"/>
    </row>
    <row r="70" spans="1:13" ht="15.75" customHeight="1" x14ac:dyDescent="0.2">
      <c r="A70" s="1043"/>
      <c r="B70" s="1043"/>
      <c r="C70" s="1043"/>
      <c r="E70" s="907"/>
      <c r="F70" s="907"/>
      <c r="G70" s="907"/>
      <c r="H70" s="907"/>
      <c r="I70" s="907"/>
      <c r="J70" s="907"/>
      <c r="K70" s="907"/>
      <c r="L70" s="907"/>
      <c r="M70" s="907"/>
    </row>
    <row r="71" spans="1:13" ht="15.75" customHeight="1" x14ac:dyDescent="0.2">
      <c r="A71" s="1043"/>
      <c r="B71" s="1043"/>
      <c r="C71" s="1043"/>
      <c r="E71" s="907"/>
      <c r="F71" s="907"/>
      <c r="G71" s="907"/>
      <c r="H71" s="907"/>
      <c r="I71" s="907"/>
      <c r="J71" s="907"/>
      <c r="K71" s="907"/>
      <c r="L71" s="907"/>
      <c r="M71" s="907"/>
    </row>
    <row r="72" spans="1:13" ht="15.75" customHeight="1" x14ac:dyDescent="0.2">
      <c r="A72" s="1043"/>
      <c r="B72" s="1043"/>
      <c r="C72" s="1043"/>
      <c r="E72" s="907"/>
      <c r="F72" s="907"/>
      <c r="G72" s="907"/>
      <c r="H72" s="907"/>
      <c r="I72" s="907"/>
      <c r="J72" s="907"/>
      <c r="K72" s="907"/>
      <c r="L72" s="907"/>
      <c r="M72" s="907"/>
    </row>
    <row r="73" spans="1:13" ht="15.75" customHeight="1" x14ac:dyDescent="0.2">
      <c r="A73" s="1043"/>
      <c r="B73" s="1043"/>
      <c r="C73" s="1043"/>
    </row>
    <row r="74" spans="1:13" ht="15.75" customHeight="1" x14ac:dyDescent="0.2">
      <c r="A74" s="1043"/>
      <c r="B74" s="1043"/>
      <c r="C74" s="1043"/>
      <c r="E74" s="502"/>
      <c r="F74" s="520"/>
      <c r="G74" s="520"/>
      <c r="H74" s="520"/>
      <c r="I74" s="520"/>
      <c r="J74" s="520"/>
      <c r="K74" s="520"/>
      <c r="L74" s="521"/>
    </row>
  </sheetData>
  <mergeCells count="10">
    <mergeCell ref="F17:L17"/>
    <mergeCell ref="F24:L24"/>
    <mergeCell ref="F31:L31"/>
    <mergeCell ref="F38:L38"/>
    <mergeCell ref="F46:L46"/>
    <mergeCell ref="E2:L2"/>
    <mergeCell ref="E3:L3"/>
    <mergeCell ref="E4:L4"/>
    <mergeCell ref="F8:L8"/>
    <mergeCell ref="B4:B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 right="0.7" top="0.75" bottom="0.75" header="0.3" footer="0.3"/>
  <pageSetup scale="64" orientation="portrait" horizontalDpi="4294967293" r:id="rId11"/>
  <ignoredErrors>
    <ignoredError sqref="L20 L11:L16"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8"/>
  <sheetViews>
    <sheetView zoomScale="66" workbookViewId="0">
      <selection activeCell="O24" sqref="O24"/>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592" customWidth="1"/>
    <col min="6" max="6" width="3.7109375" style="592" customWidth="1"/>
    <col min="7" max="7" width="6" style="592" customWidth="1"/>
    <col min="8" max="8" width="2.42578125" style="592" customWidth="1"/>
    <col min="9" max="9" width="94.7109375" style="592" customWidth="1"/>
    <col min="10" max="10" width="3.140625" style="592" customWidth="1"/>
    <col min="11" max="11" width="18.42578125" style="592" customWidth="1"/>
    <col min="12" max="12" width="12.85546875" style="592" customWidth="1"/>
    <col min="13" max="13" width="12.5703125" style="592" customWidth="1"/>
  </cols>
  <sheetData>
    <row r="1" spans="1:13" ht="15.75" customHeight="1" x14ac:dyDescent="0.2">
      <c r="A1" s="848"/>
      <c r="B1" s="849" t="s">
        <v>675</v>
      </c>
      <c r="C1" s="57"/>
      <c r="E1" s="725"/>
      <c r="F1" s="725"/>
      <c r="G1" s="725"/>
      <c r="H1" s="725"/>
      <c r="I1" s="725"/>
      <c r="J1" s="725"/>
      <c r="K1" s="725"/>
      <c r="L1" s="725"/>
      <c r="M1" s="726"/>
    </row>
    <row r="2" spans="1:13" ht="15.75" customHeight="1" thickBot="1" x14ac:dyDescent="0.25">
      <c r="A2" s="850"/>
      <c r="B2" s="752"/>
      <c r="C2" s="59"/>
      <c r="E2" s="727"/>
      <c r="F2" s="1468" t="s">
        <v>451</v>
      </c>
      <c r="G2" s="1468"/>
      <c r="H2" s="1468"/>
      <c r="I2" s="1468"/>
      <c r="J2" s="1468"/>
      <c r="K2" s="1468"/>
      <c r="L2" s="1468"/>
      <c r="M2" s="1468"/>
    </row>
    <row r="3" spans="1:13" ht="15.75" customHeight="1" thickBot="1" x14ac:dyDescent="0.25">
      <c r="A3" s="850"/>
      <c r="B3" s="392" t="s">
        <v>106</v>
      </c>
      <c r="C3" s="59"/>
      <c r="E3" s="728"/>
      <c r="F3" s="1469" t="s">
        <v>125</v>
      </c>
      <c r="G3" s="1469"/>
      <c r="H3" s="1469"/>
      <c r="I3" s="1469"/>
      <c r="J3" s="1469"/>
      <c r="K3" s="1469"/>
      <c r="L3" s="1469"/>
      <c r="M3" s="1469"/>
    </row>
    <row r="4" spans="1:13" ht="15.75" customHeight="1" x14ac:dyDescent="0.25">
      <c r="A4" s="850"/>
      <c r="B4" s="1155" t="str">
        <f>Title!$B$4</f>
        <v>R2</v>
      </c>
      <c r="C4" s="59"/>
      <c r="E4" s="724"/>
      <c r="F4" s="1470" t="s">
        <v>452</v>
      </c>
      <c r="G4" s="1470"/>
      <c r="H4" s="1470"/>
      <c r="I4" s="1470"/>
      <c r="J4" s="1470"/>
      <c r="K4" s="1470"/>
      <c r="L4" s="1470"/>
      <c r="M4" s="1470"/>
    </row>
    <row r="5" spans="1:13" ht="15.75" customHeight="1" x14ac:dyDescent="0.25">
      <c r="A5" s="850"/>
      <c r="B5" s="1156"/>
      <c r="C5" s="59"/>
      <c r="E5" s="671"/>
      <c r="F5" s="398" t="s">
        <v>6</v>
      </c>
      <c r="G5" s="585" t="s">
        <v>610</v>
      </c>
      <c r="H5" s="585"/>
      <c r="I5" s="585"/>
      <c r="J5" s="585"/>
      <c r="K5" s="585"/>
      <c r="L5" s="585"/>
      <c r="M5" s="585"/>
    </row>
    <row r="6" spans="1:13" ht="15.75" customHeight="1" thickBot="1" x14ac:dyDescent="0.3">
      <c r="A6" s="850"/>
      <c r="B6" s="1157"/>
      <c r="C6" s="59"/>
      <c r="E6" s="671"/>
      <c r="F6" s="398" t="s">
        <v>6</v>
      </c>
      <c r="G6" s="585" t="s">
        <v>611</v>
      </c>
      <c r="H6" s="585"/>
      <c r="I6" s="585"/>
      <c r="J6" s="585"/>
      <c r="K6" s="585"/>
      <c r="L6" s="585"/>
      <c r="M6" s="585"/>
    </row>
    <row r="7" spans="1:13" ht="15.75" customHeight="1" thickBot="1" x14ac:dyDescent="0.3">
      <c r="A7" s="850"/>
      <c r="B7" s="60"/>
      <c r="C7" s="753"/>
      <c r="E7" s="671"/>
      <c r="F7" s="398" t="s">
        <v>6</v>
      </c>
      <c r="G7" s="585" t="s">
        <v>612</v>
      </c>
      <c r="H7" s="585"/>
      <c r="I7" s="585"/>
      <c r="J7" s="585"/>
      <c r="K7" s="585"/>
      <c r="L7" s="585"/>
      <c r="M7" s="585"/>
    </row>
    <row r="8" spans="1:13" ht="15.75" customHeight="1" x14ac:dyDescent="0.25">
      <c r="A8" s="850"/>
      <c r="B8" s="677" t="s">
        <v>169</v>
      </c>
      <c r="C8" s="678"/>
      <c r="E8" s="671"/>
      <c r="F8" s="398" t="s">
        <v>6</v>
      </c>
      <c r="G8" s="585"/>
      <c r="H8" s="585"/>
      <c r="I8" s="585"/>
      <c r="J8" s="585"/>
      <c r="K8" s="585"/>
      <c r="L8" s="585"/>
      <c r="M8" s="585"/>
    </row>
    <row r="9" spans="1:13" ht="15.75" customHeight="1" x14ac:dyDescent="0.25">
      <c r="A9" s="850"/>
      <c r="B9" s="679" t="s">
        <v>198</v>
      </c>
      <c r="C9" s="678"/>
      <c r="E9" s="671"/>
      <c r="F9" s="398" t="s">
        <v>6</v>
      </c>
      <c r="G9" s="585"/>
      <c r="H9" s="585"/>
      <c r="I9" s="585"/>
      <c r="J9" s="585"/>
      <c r="K9" s="585"/>
      <c r="L9" s="585"/>
      <c r="M9" s="585"/>
    </row>
    <row r="10" spans="1:13" ht="15.75" customHeight="1" x14ac:dyDescent="0.2">
      <c r="A10" s="58"/>
      <c r="B10" s="60"/>
      <c r="C10" s="59"/>
      <c r="E10" s="399"/>
      <c r="F10" s="399"/>
      <c r="G10" s="399"/>
      <c r="H10" s="399"/>
      <c r="I10" s="399"/>
      <c r="J10" s="399"/>
      <c r="K10" s="587"/>
      <c r="L10" s="399"/>
      <c r="M10" s="399"/>
    </row>
    <row r="11" spans="1:13" ht="15.75" customHeight="1" x14ac:dyDescent="0.2">
      <c r="A11" s="850"/>
      <c r="B11" s="680" t="s">
        <v>224</v>
      </c>
      <c r="C11" s="678"/>
      <c r="E11" s="876"/>
      <c r="F11" s="1467" t="s">
        <v>613</v>
      </c>
      <c r="G11" s="1467"/>
      <c r="H11" s="1467"/>
      <c r="I11" s="1467"/>
      <c r="J11" s="1467"/>
      <c r="K11" s="1467"/>
      <c r="L11" s="1467"/>
      <c r="M11" s="1467"/>
    </row>
    <row r="12" spans="1:13" ht="15.75" customHeight="1" thickBot="1" x14ac:dyDescent="0.25">
      <c r="A12" s="58"/>
      <c r="B12" s="692" t="s">
        <v>338</v>
      </c>
      <c r="C12" s="678"/>
      <c r="E12" s="846"/>
      <c r="F12" s="586"/>
      <c r="G12" s="170">
        <v>1</v>
      </c>
      <c r="H12" s="519"/>
      <c r="I12" s="519" t="s">
        <v>522</v>
      </c>
      <c r="J12" s="858" t="s">
        <v>243</v>
      </c>
      <c r="K12" s="9" t="s">
        <v>126</v>
      </c>
      <c r="L12" s="859">
        <v>0</v>
      </c>
      <c r="M12" s="860">
        <f>TIME(1+12,30,0)</f>
        <v>0.5625</v>
      </c>
    </row>
    <row r="13" spans="1:13" ht="22.5" customHeight="1" x14ac:dyDescent="0.2">
      <c r="A13" s="58"/>
      <c r="B13" s="689" t="s">
        <v>374</v>
      </c>
      <c r="C13" s="678"/>
      <c r="E13" s="845"/>
      <c r="F13" s="588"/>
      <c r="G13" s="2">
        <f>G12+1</f>
        <v>2</v>
      </c>
      <c r="H13" s="2"/>
      <c r="I13" s="589" t="s">
        <v>96</v>
      </c>
      <c r="J13" s="7" t="s">
        <v>243</v>
      </c>
      <c r="K13" s="2" t="s">
        <v>126</v>
      </c>
      <c r="L13" s="861">
        <v>15</v>
      </c>
      <c r="M13" s="862">
        <f>M12+TIME(0,L12,0)</f>
        <v>0.5625</v>
      </c>
    </row>
    <row r="14" spans="1:13" ht="27" customHeight="1" x14ac:dyDescent="0.2">
      <c r="A14" s="58"/>
      <c r="B14" s="690" t="s">
        <v>467</v>
      </c>
      <c r="C14" s="691"/>
      <c r="E14" s="846"/>
      <c r="F14" s="590"/>
      <c r="G14" s="9">
        <f>G13+1</f>
        <v>3</v>
      </c>
      <c r="H14" s="9"/>
      <c r="I14" s="591" t="s">
        <v>614</v>
      </c>
      <c r="J14" s="858" t="s">
        <v>243</v>
      </c>
      <c r="K14" s="9" t="s">
        <v>126</v>
      </c>
      <c r="L14" s="859">
        <v>15</v>
      </c>
      <c r="M14" s="860">
        <f>M13+TIME(0,L13,0)</f>
        <v>0.57291666666666663</v>
      </c>
    </row>
    <row r="15" spans="1:13" ht="15.75" customHeight="1" x14ac:dyDescent="0.2">
      <c r="A15" s="58"/>
      <c r="B15" s="688" t="s">
        <v>493</v>
      </c>
      <c r="C15" s="615"/>
      <c r="E15" s="845"/>
      <c r="F15" s="161"/>
      <c r="G15" s="2">
        <v>4</v>
      </c>
      <c r="H15" s="24"/>
      <c r="I15" s="24" t="s">
        <v>523</v>
      </c>
      <c r="J15" s="7" t="s">
        <v>243</v>
      </c>
      <c r="K15" s="2" t="s">
        <v>524</v>
      </c>
      <c r="L15" s="861">
        <v>15</v>
      </c>
      <c r="M15" s="862">
        <f>M14+TIME(0,L14,0)</f>
        <v>0.58333333333333326</v>
      </c>
    </row>
    <row r="16" spans="1:13" ht="15.75" customHeight="1" x14ac:dyDescent="0.2">
      <c r="A16" s="58"/>
      <c r="B16" s="60"/>
      <c r="C16" s="59"/>
      <c r="E16" s="846"/>
      <c r="F16" s="586"/>
      <c r="G16" s="9">
        <v>5</v>
      </c>
      <c r="H16" s="519"/>
      <c r="I16" s="519" t="s">
        <v>525</v>
      </c>
      <c r="J16" s="858" t="s">
        <v>6</v>
      </c>
      <c r="K16" s="9" t="s">
        <v>4</v>
      </c>
      <c r="L16" s="859">
        <v>75</v>
      </c>
      <c r="M16" s="860">
        <f>M15+TIME(0,L15,0)</f>
        <v>0.59374999999999989</v>
      </c>
    </row>
    <row r="17" spans="1:13" ht="15.75" customHeight="1" x14ac:dyDescent="0.2">
      <c r="A17" s="58"/>
      <c r="B17" s="60"/>
      <c r="C17" s="59"/>
      <c r="E17" s="845"/>
      <c r="F17" s="161"/>
      <c r="G17" s="2">
        <v>6</v>
      </c>
      <c r="H17" s="24"/>
      <c r="I17" s="24" t="s">
        <v>526</v>
      </c>
      <c r="J17" s="7" t="s">
        <v>6</v>
      </c>
      <c r="K17" s="2" t="s">
        <v>126</v>
      </c>
      <c r="L17" s="861">
        <v>0</v>
      </c>
      <c r="M17" s="862">
        <f>M16+TIME(0,L16,0)</f>
        <v>0.64583333333333326</v>
      </c>
    </row>
    <row r="18" spans="1:13" ht="15.75" customHeight="1" x14ac:dyDescent="0.2">
      <c r="A18" s="850"/>
      <c r="B18" s="681" t="s">
        <v>334</v>
      </c>
      <c r="C18" s="678"/>
      <c r="E18" s="1004"/>
      <c r="F18" s="1005"/>
      <c r="G18" s="1005"/>
      <c r="H18" s="1005"/>
      <c r="I18" s="1005"/>
      <c r="J18" s="1005"/>
      <c r="K18" s="1006"/>
      <c r="L18" s="1005"/>
      <c r="M18" s="1005"/>
    </row>
    <row r="19" spans="1:13" ht="15.75" customHeight="1" x14ac:dyDescent="0.25">
      <c r="A19" s="58"/>
      <c r="B19" s="683" t="s">
        <v>373</v>
      </c>
      <c r="C19" s="678"/>
      <c r="E19" s="1004"/>
      <c r="F19" s="1467" t="s">
        <v>736</v>
      </c>
      <c r="G19" s="1467"/>
      <c r="H19" s="1467"/>
      <c r="I19" s="1467"/>
      <c r="J19" s="1467"/>
      <c r="K19" s="1467"/>
      <c r="L19" s="1467"/>
      <c r="M19" s="1467"/>
    </row>
    <row r="20" spans="1:13" ht="15.75" customHeight="1" x14ac:dyDescent="0.25">
      <c r="A20" s="58"/>
      <c r="B20" s="684" t="s">
        <v>392</v>
      </c>
      <c r="C20" s="678"/>
      <c r="E20" s="846"/>
      <c r="F20" s="586"/>
      <c r="G20" s="170">
        <v>7</v>
      </c>
      <c r="H20" s="519"/>
      <c r="I20" s="519" t="s">
        <v>737</v>
      </c>
      <c r="J20" s="858" t="s">
        <v>243</v>
      </c>
      <c r="K20" s="9" t="s">
        <v>20</v>
      </c>
      <c r="L20" s="859">
        <v>0</v>
      </c>
      <c r="M20" s="860">
        <f>TIME(8+0,0,0)</f>
        <v>0.33333333333333331</v>
      </c>
    </row>
    <row r="21" spans="1:13" ht="15.75" customHeight="1" x14ac:dyDescent="0.25">
      <c r="A21" s="58"/>
      <c r="B21" s="685" t="s">
        <v>391</v>
      </c>
      <c r="C21" s="678"/>
      <c r="E21" s="1007"/>
      <c r="F21" s="1008"/>
      <c r="G21" s="1009">
        <v>8</v>
      </c>
      <c r="H21" s="1010"/>
      <c r="I21" s="1010" t="s">
        <v>527</v>
      </c>
      <c r="J21" s="1011" t="s">
        <v>6</v>
      </c>
      <c r="K21" s="1009" t="s">
        <v>20</v>
      </c>
      <c r="L21" s="1012">
        <v>15</v>
      </c>
      <c r="M21" s="1013">
        <f>M20+TIME(0,L20,0)</f>
        <v>0.33333333333333331</v>
      </c>
    </row>
    <row r="22" spans="1:13" ht="15.75" customHeight="1" x14ac:dyDescent="0.25">
      <c r="A22" s="58"/>
      <c r="B22" s="686" t="s">
        <v>469</v>
      </c>
      <c r="C22" s="678"/>
      <c r="E22" s="1014"/>
      <c r="F22" s="1015"/>
      <c r="G22" s="1016">
        <v>9</v>
      </c>
      <c r="H22" s="1017"/>
      <c r="I22" s="1017" t="s">
        <v>94</v>
      </c>
      <c r="J22" s="1018" t="s">
        <v>6</v>
      </c>
      <c r="K22" s="1016" t="s">
        <v>4</v>
      </c>
      <c r="L22" s="1019">
        <v>105</v>
      </c>
      <c r="M22" s="1020">
        <f>M21+TIME(0,L21,0)</f>
        <v>0.34375</v>
      </c>
    </row>
    <row r="23" spans="1:13" ht="15.75" customHeight="1" x14ac:dyDescent="0.25">
      <c r="A23" s="58"/>
      <c r="B23" s="687" t="s">
        <v>470</v>
      </c>
      <c r="C23" s="678"/>
      <c r="E23" s="845"/>
      <c r="F23" s="401"/>
      <c r="G23" s="2">
        <v>10</v>
      </c>
      <c r="H23" s="2"/>
      <c r="I23" s="863" t="s">
        <v>19</v>
      </c>
      <c r="J23" s="864" t="s">
        <v>6</v>
      </c>
      <c r="K23" s="2" t="s">
        <v>20</v>
      </c>
      <c r="L23" s="861">
        <v>0</v>
      </c>
      <c r="M23" s="862">
        <f>M22+TIME(0,L22,0)</f>
        <v>0.41666666666666669</v>
      </c>
    </row>
    <row r="24" spans="1:13" ht="15.75" customHeight="1" x14ac:dyDescent="0.2">
      <c r="A24" s="58"/>
      <c r="B24" s="766" t="s">
        <v>42</v>
      </c>
      <c r="C24" s="678"/>
      <c r="E24" s="1004"/>
      <c r="F24" s="1005"/>
      <c r="G24" s="1005"/>
      <c r="H24" s="1005"/>
      <c r="I24" s="1005"/>
      <c r="J24" s="1005"/>
      <c r="K24" s="1006"/>
      <c r="L24" s="1005"/>
      <c r="M24" s="1005"/>
    </row>
    <row r="25" spans="1:13" ht="15.75" customHeight="1" x14ac:dyDescent="0.2">
      <c r="A25" s="58"/>
      <c r="B25" s="847" t="s">
        <v>36</v>
      </c>
      <c r="C25" s="678"/>
      <c r="E25" s="1004"/>
      <c r="F25" s="1467" t="s">
        <v>738</v>
      </c>
      <c r="G25" s="1467"/>
      <c r="H25" s="1467"/>
      <c r="I25" s="1467"/>
      <c r="J25" s="1467"/>
      <c r="K25" s="1467"/>
      <c r="L25" s="1467"/>
      <c r="M25" s="1467"/>
    </row>
    <row r="26" spans="1:13" ht="15.75" customHeight="1" x14ac:dyDescent="0.2">
      <c r="A26" s="58"/>
      <c r="B26" s="60"/>
      <c r="C26" s="615"/>
      <c r="E26" s="1021"/>
      <c r="F26" s="1015"/>
      <c r="G26" s="1022">
        <v>11</v>
      </c>
      <c r="H26" s="1017"/>
      <c r="I26" s="1017" t="s">
        <v>175</v>
      </c>
      <c r="J26" s="1018" t="s">
        <v>243</v>
      </c>
      <c r="K26" s="1016" t="s">
        <v>20</v>
      </c>
      <c r="L26" s="1019">
        <v>0</v>
      </c>
      <c r="M26" s="1020">
        <f>TIME(10+0,30,0)</f>
        <v>0.4375</v>
      </c>
    </row>
    <row r="27" spans="1:13" ht="15.75" customHeight="1" x14ac:dyDescent="0.2">
      <c r="A27" s="58"/>
      <c r="B27" s="60"/>
      <c r="C27" s="59"/>
      <c r="E27" s="1023"/>
      <c r="F27" s="1008"/>
      <c r="G27" s="1024">
        <v>12</v>
      </c>
      <c r="H27" s="1008"/>
      <c r="I27" s="1010" t="s">
        <v>97</v>
      </c>
      <c r="J27" s="1025" t="s">
        <v>6</v>
      </c>
      <c r="K27" s="1008" t="s">
        <v>4</v>
      </c>
      <c r="L27" s="1012">
        <v>0</v>
      </c>
      <c r="M27" s="1013">
        <f>M26+TIME(0,L26,0)</f>
        <v>0.4375</v>
      </c>
    </row>
    <row r="28" spans="1:13" ht="15.75" customHeight="1" x14ac:dyDescent="0.2">
      <c r="A28" s="58"/>
      <c r="B28" s="60"/>
      <c r="C28" s="59"/>
      <c r="E28" s="1021"/>
      <c r="F28" s="1015"/>
      <c r="G28" s="1016">
        <v>13</v>
      </c>
      <c r="H28" s="1017"/>
      <c r="I28" s="1017" t="s">
        <v>94</v>
      </c>
      <c r="J28" s="1018" t="s">
        <v>6</v>
      </c>
      <c r="K28" s="1016" t="s">
        <v>4</v>
      </c>
      <c r="L28" s="1019">
        <v>120</v>
      </c>
      <c r="M28" s="1020">
        <f>M27+TIME(0,L27,0)</f>
        <v>0.4375</v>
      </c>
    </row>
    <row r="29" spans="1:13" ht="15.75" customHeight="1" x14ac:dyDescent="0.2">
      <c r="A29" s="58"/>
      <c r="B29" s="60"/>
      <c r="C29" s="59"/>
      <c r="E29" s="1023"/>
      <c r="F29" s="1008"/>
      <c r="G29" s="1009">
        <v>14</v>
      </c>
      <c r="H29" s="1010"/>
      <c r="I29" s="1010" t="s">
        <v>411</v>
      </c>
      <c r="J29" s="1011" t="s">
        <v>6</v>
      </c>
      <c r="K29" s="1009" t="s">
        <v>20</v>
      </c>
      <c r="L29" s="1012"/>
      <c r="M29" s="1013">
        <f>M27+TIME(0,L28,0)</f>
        <v>0.52083333333333337</v>
      </c>
    </row>
    <row r="30" spans="1:13" ht="15.75" customHeight="1" thickBot="1" x14ac:dyDescent="0.25">
      <c r="A30" s="58"/>
      <c r="B30" s="60"/>
      <c r="C30" s="59"/>
      <c r="E30" s="1004"/>
      <c r="F30" s="1005"/>
      <c r="G30" s="1005"/>
      <c r="H30" s="1005"/>
      <c r="I30" s="1005"/>
      <c r="J30" s="1005"/>
      <c r="K30" s="1006"/>
      <c r="L30" s="1005"/>
      <c r="M30" s="1005"/>
    </row>
    <row r="31" spans="1:13" ht="15.75" customHeight="1" x14ac:dyDescent="0.2">
      <c r="A31" s="58"/>
      <c r="B31" s="827" t="s">
        <v>397</v>
      </c>
      <c r="C31" s="693"/>
      <c r="E31" s="1004"/>
      <c r="F31" s="1471" t="s">
        <v>739</v>
      </c>
      <c r="G31" s="1471"/>
      <c r="H31" s="1471"/>
      <c r="I31" s="1471"/>
      <c r="J31" s="1471"/>
      <c r="K31" s="1471"/>
      <c r="L31" s="1471"/>
      <c r="M31" s="1471"/>
    </row>
    <row r="32" spans="1:13" ht="15.75" customHeight="1" x14ac:dyDescent="0.2">
      <c r="A32" s="58"/>
      <c r="B32" s="828" t="s">
        <v>346</v>
      </c>
      <c r="C32" s="693"/>
      <c r="E32" s="1026"/>
      <c r="F32" s="1015"/>
      <c r="G32" s="1022">
        <v>15</v>
      </c>
      <c r="H32" s="1017"/>
      <c r="I32" s="1017" t="s">
        <v>175</v>
      </c>
      <c r="J32" s="1018" t="s">
        <v>243</v>
      </c>
      <c r="K32" s="1016" t="s">
        <v>740</v>
      </c>
      <c r="L32" s="1019">
        <v>0</v>
      </c>
      <c r="M32" s="1020">
        <f>TIME(1+12,30,0)</f>
        <v>0.5625</v>
      </c>
    </row>
    <row r="33" spans="1:13" ht="15.75" customHeight="1" x14ac:dyDescent="0.2">
      <c r="A33" s="58"/>
      <c r="B33" s="694" t="s">
        <v>323</v>
      </c>
      <c r="C33" s="693"/>
      <c r="E33" s="1027"/>
      <c r="F33" s="1008"/>
      <c r="G33" s="1024">
        <v>16</v>
      </c>
      <c r="H33" s="1008"/>
      <c r="I33" s="1010" t="s">
        <v>741</v>
      </c>
      <c r="J33" s="1025" t="s">
        <v>6</v>
      </c>
      <c r="K33" s="1008" t="s">
        <v>4</v>
      </c>
      <c r="L33" s="1012">
        <v>0</v>
      </c>
      <c r="M33" s="1013">
        <f>M32+TIME(0,L32,0)</f>
        <v>0.5625</v>
      </c>
    </row>
    <row r="34" spans="1:13" ht="15.75" customHeight="1" x14ac:dyDescent="0.2">
      <c r="A34" s="58"/>
      <c r="B34" s="695" t="s">
        <v>170</v>
      </c>
      <c r="C34" s="693"/>
      <c r="E34" s="1021"/>
      <c r="F34" s="1015"/>
      <c r="G34" s="1016">
        <v>17</v>
      </c>
      <c r="H34" s="1017"/>
      <c r="I34" s="1017" t="s">
        <v>529</v>
      </c>
      <c r="J34" s="1018" t="s">
        <v>6</v>
      </c>
      <c r="K34" s="1016" t="s">
        <v>4</v>
      </c>
      <c r="L34" s="1019">
        <v>120</v>
      </c>
      <c r="M34" s="1020">
        <f>M33+TIME(0,L33,0)</f>
        <v>0.5625</v>
      </c>
    </row>
    <row r="35" spans="1:13" ht="15.75" customHeight="1" x14ac:dyDescent="0.2">
      <c r="A35" s="58"/>
      <c r="B35" s="696" t="s">
        <v>171</v>
      </c>
      <c r="C35" s="693"/>
      <c r="E35" s="1028"/>
      <c r="F35" s="1029"/>
      <c r="G35" s="1030">
        <v>18</v>
      </c>
      <c r="H35" s="1031"/>
      <c r="I35" s="1031" t="s">
        <v>411</v>
      </c>
      <c r="J35" s="1032" t="s">
        <v>6</v>
      </c>
      <c r="K35" s="1030" t="s">
        <v>4</v>
      </c>
      <c r="L35" s="1033">
        <v>0</v>
      </c>
      <c r="M35" s="1034">
        <f>M34+TIME(0,L34,0)</f>
        <v>0.64583333333333337</v>
      </c>
    </row>
    <row r="36" spans="1:13" ht="15.75" customHeight="1" x14ac:dyDescent="0.2">
      <c r="A36" s="58"/>
      <c r="B36" s="697" t="s">
        <v>168</v>
      </c>
      <c r="C36" s="693"/>
      <c r="E36" s="1004"/>
      <c r="F36" s="1005"/>
      <c r="G36" s="1005"/>
      <c r="H36" s="1005"/>
      <c r="I36" s="1005"/>
      <c r="J36" s="1005"/>
      <c r="K36" s="1006"/>
      <c r="L36" s="1005"/>
      <c r="M36" s="1005"/>
    </row>
    <row r="37" spans="1:13" ht="15.75" customHeight="1" x14ac:dyDescent="0.2">
      <c r="A37" s="58"/>
      <c r="B37" s="698" t="s">
        <v>342</v>
      </c>
      <c r="C37" s="693"/>
      <c r="E37" s="1004"/>
      <c r="F37" s="1471" t="s">
        <v>615</v>
      </c>
      <c r="G37" s="1471"/>
      <c r="H37" s="1471"/>
      <c r="I37" s="1471"/>
      <c r="J37" s="1471"/>
      <c r="K37" s="1471"/>
      <c r="L37" s="1471"/>
      <c r="M37" s="1471"/>
    </row>
    <row r="38" spans="1:13" ht="15.75" customHeight="1" x14ac:dyDescent="0.2">
      <c r="A38" s="58"/>
      <c r="B38" s="698" t="s">
        <v>343</v>
      </c>
      <c r="C38" s="693"/>
      <c r="E38" s="1026"/>
      <c r="F38" s="1015"/>
      <c r="G38" s="1022">
        <v>21</v>
      </c>
      <c r="H38" s="1017"/>
      <c r="I38" s="1017" t="s">
        <v>175</v>
      </c>
      <c r="J38" s="1018" t="s">
        <v>243</v>
      </c>
      <c r="K38" s="1016" t="s">
        <v>126</v>
      </c>
      <c r="L38" s="1019">
        <v>0</v>
      </c>
      <c r="M38" s="1020">
        <f>TIME(4+12,0,0)</f>
        <v>0.66666666666666663</v>
      </c>
    </row>
    <row r="39" spans="1:13" ht="15.75" customHeight="1" x14ac:dyDescent="0.2">
      <c r="A39" s="58"/>
      <c r="B39" s="698" t="s">
        <v>202</v>
      </c>
      <c r="C39" s="693"/>
      <c r="E39" s="1027"/>
      <c r="F39" s="1008"/>
      <c r="G39" s="1024">
        <v>22</v>
      </c>
      <c r="H39" s="1008"/>
      <c r="I39" s="1010" t="s">
        <v>95</v>
      </c>
      <c r="J39" s="1025" t="s">
        <v>6</v>
      </c>
      <c r="K39" s="1008" t="s">
        <v>4</v>
      </c>
      <c r="L39" s="1012">
        <v>0</v>
      </c>
      <c r="M39" s="1013">
        <f>M38+TIME(0,L38,0)</f>
        <v>0.66666666666666663</v>
      </c>
    </row>
    <row r="40" spans="1:13" ht="15.75" customHeight="1" x14ac:dyDescent="0.2">
      <c r="A40" s="58"/>
      <c r="B40" s="698" t="s">
        <v>348</v>
      </c>
      <c r="C40" s="693"/>
      <c r="E40" s="1021"/>
      <c r="F40" s="1015"/>
      <c r="G40" s="1016">
        <v>23</v>
      </c>
      <c r="H40" s="1017"/>
      <c r="I40" s="1017" t="s">
        <v>94</v>
      </c>
      <c r="J40" s="1018" t="s">
        <v>6</v>
      </c>
      <c r="K40" s="1016" t="s">
        <v>4</v>
      </c>
      <c r="L40" s="1019">
        <v>120</v>
      </c>
      <c r="M40" s="1020">
        <f>M39+TIME(0,L39,0)</f>
        <v>0.66666666666666663</v>
      </c>
    </row>
    <row r="41" spans="1:13" ht="15.75" customHeight="1" x14ac:dyDescent="0.2">
      <c r="A41" s="58"/>
      <c r="B41" s="698" t="s">
        <v>344</v>
      </c>
      <c r="C41" s="693"/>
      <c r="E41" s="1023"/>
      <c r="F41" s="1008"/>
      <c r="G41" s="1009">
        <v>24</v>
      </c>
      <c r="H41" s="1010"/>
      <c r="I41" s="1010" t="s">
        <v>411</v>
      </c>
      <c r="J41" s="1011" t="s">
        <v>6</v>
      </c>
      <c r="K41" s="1009" t="s">
        <v>126</v>
      </c>
      <c r="L41" s="1012"/>
      <c r="M41" s="1013">
        <f>M39+TIME(0,L40,0)</f>
        <v>0.75</v>
      </c>
    </row>
    <row r="42" spans="1:13" ht="15.75" customHeight="1" x14ac:dyDescent="0.2">
      <c r="A42" s="58"/>
      <c r="B42" s="698" t="s">
        <v>201</v>
      </c>
      <c r="C42" s="693"/>
      <c r="E42" s="1004"/>
      <c r="F42" s="1005"/>
      <c r="G42" s="1005"/>
      <c r="H42" s="1005"/>
      <c r="I42" s="1005"/>
      <c r="J42" s="1005"/>
      <c r="K42" s="1006"/>
      <c r="L42" s="1005"/>
      <c r="M42" s="1005"/>
    </row>
    <row r="43" spans="1:13" ht="15.75" customHeight="1" x14ac:dyDescent="0.2">
      <c r="A43" s="58"/>
      <c r="B43" s="698" t="s">
        <v>345</v>
      </c>
      <c r="C43" s="693"/>
      <c r="E43" s="1004"/>
      <c r="F43" s="1471" t="s">
        <v>742</v>
      </c>
      <c r="G43" s="1471"/>
      <c r="H43" s="1471"/>
      <c r="I43" s="1471"/>
      <c r="J43" s="1471"/>
      <c r="K43" s="1471"/>
      <c r="L43" s="1471"/>
      <c r="M43" s="1471"/>
    </row>
    <row r="44" spans="1:13" ht="15.75" customHeight="1" thickBot="1" x14ac:dyDescent="0.25">
      <c r="A44" s="58"/>
      <c r="B44" s="699" t="s">
        <v>172</v>
      </c>
      <c r="C44" s="693"/>
      <c r="E44" s="1026"/>
      <c r="F44" s="1015"/>
      <c r="G44" s="1022">
        <v>25</v>
      </c>
      <c r="H44" s="1017"/>
      <c r="I44" s="1017" t="s">
        <v>743</v>
      </c>
      <c r="J44" s="1018" t="s">
        <v>243</v>
      </c>
      <c r="K44" s="1016" t="s">
        <v>20</v>
      </c>
      <c r="L44" s="1019">
        <v>0</v>
      </c>
      <c r="M44" s="1020">
        <f>TIME(7+12,30,0)</f>
        <v>0.8125</v>
      </c>
    </row>
    <row r="45" spans="1:13" ht="15.75" customHeight="1" x14ac:dyDescent="0.2">
      <c r="A45" s="58"/>
      <c r="B45" s="60"/>
      <c r="C45" s="59"/>
      <c r="E45" s="1027"/>
      <c r="F45" s="1008"/>
      <c r="G45" s="1024">
        <v>26</v>
      </c>
      <c r="H45" s="1008"/>
      <c r="I45" s="1010" t="s">
        <v>618</v>
      </c>
      <c r="J45" s="1025" t="s">
        <v>6</v>
      </c>
      <c r="K45" s="1008" t="s">
        <v>4</v>
      </c>
      <c r="L45" s="1012">
        <v>0</v>
      </c>
      <c r="M45" s="1013">
        <f>M44+TIME(0,L44,0)</f>
        <v>0.8125</v>
      </c>
    </row>
    <row r="46" spans="1:13" ht="15.75" customHeight="1" thickBot="1" x14ac:dyDescent="0.25">
      <c r="A46" s="851"/>
      <c r="B46" s="852" t="s">
        <v>675</v>
      </c>
      <c r="C46" s="853"/>
      <c r="E46" s="1021"/>
      <c r="F46" s="1015"/>
      <c r="G46" s="1016">
        <v>27</v>
      </c>
      <c r="H46" s="1017"/>
      <c r="I46" s="1017" t="s">
        <v>94</v>
      </c>
      <c r="J46" s="1018" t="s">
        <v>6</v>
      </c>
      <c r="K46" s="1016" t="s">
        <v>4</v>
      </c>
      <c r="L46" s="1019">
        <v>120</v>
      </c>
      <c r="M46" s="1020">
        <f>M45+TIME(0,L45,0)</f>
        <v>0.8125</v>
      </c>
    </row>
    <row r="47" spans="1:13" ht="15.75" customHeight="1" x14ac:dyDescent="0.25">
      <c r="A47" s="1043"/>
      <c r="B47" s="1043"/>
      <c r="C47" s="1043"/>
      <c r="E47" s="1035"/>
      <c r="F47" s="1008"/>
      <c r="G47" s="1009">
        <v>28</v>
      </c>
      <c r="H47" s="1010"/>
      <c r="I47" s="1010" t="s">
        <v>411</v>
      </c>
      <c r="J47" s="1011" t="s">
        <v>6</v>
      </c>
      <c r="K47" s="1009" t="s">
        <v>20</v>
      </c>
      <c r="L47" s="1012">
        <v>0</v>
      </c>
      <c r="M47" s="1013">
        <f>M46+TIME(0,L46,0)</f>
        <v>0.89583333333333337</v>
      </c>
    </row>
    <row r="48" spans="1:13" ht="15.75" customHeight="1" x14ac:dyDescent="0.25">
      <c r="A48" s="1043"/>
      <c r="B48" s="1043"/>
      <c r="C48" s="1043"/>
      <c r="E48" s="1036"/>
      <c r="F48" s="1005"/>
      <c r="G48" s="1005"/>
      <c r="H48" s="1005"/>
      <c r="I48" s="1005"/>
      <c r="J48" s="1005"/>
      <c r="K48" s="1006"/>
      <c r="L48" s="1005"/>
      <c r="M48" s="1005"/>
    </row>
    <row r="49" spans="1:13" ht="15.75" customHeight="1" x14ac:dyDescent="0.25">
      <c r="A49" s="1043"/>
      <c r="B49" s="1043"/>
      <c r="C49" s="1043"/>
      <c r="E49" s="1036"/>
      <c r="F49" s="1471" t="s">
        <v>744</v>
      </c>
      <c r="G49" s="1471"/>
      <c r="H49" s="1471"/>
      <c r="I49" s="1471"/>
      <c r="J49" s="1471"/>
      <c r="K49" s="1471"/>
      <c r="L49" s="1471"/>
      <c r="M49" s="1471"/>
    </row>
    <row r="50" spans="1:13" ht="15.75" customHeight="1" x14ac:dyDescent="0.2">
      <c r="A50" s="1043"/>
      <c r="B50" s="1043"/>
      <c r="C50" s="1043"/>
      <c r="E50" s="1026"/>
      <c r="F50" s="1015"/>
      <c r="G50" s="1022">
        <v>29</v>
      </c>
      <c r="H50" s="1017"/>
      <c r="I50" s="1017" t="s">
        <v>737</v>
      </c>
      <c r="J50" s="1018" t="s">
        <v>243</v>
      </c>
      <c r="K50" s="1016" t="s">
        <v>20</v>
      </c>
      <c r="L50" s="1019">
        <v>0</v>
      </c>
      <c r="M50" s="1020">
        <f>TIME(8+0,0,0)</f>
        <v>0.33333333333333331</v>
      </c>
    </row>
    <row r="51" spans="1:13" ht="15.75" customHeight="1" x14ac:dyDescent="0.2">
      <c r="A51" s="1043"/>
      <c r="B51" s="1043"/>
      <c r="C51" s="1043"/>
      <c r="E51" s="1027"/>
      <c r="F51" s="1008"/>
      <c r="G51" s="1024">
        <v>30</v>
      </c>
      <c r="H51" s="1008"/>
      <c r="I51" s="1010" t="s">
        <v>97</v>
      </c>
      <c r="J51" s="1025" t="s">
        <v>6</v>
      </c>
      <c r="K51" s="1008" t="s">
        <v>4</v>
      </c>
      <c r="L51" s="1012">
        <v>0</v>
      </c>
      <c r="M51" s="1013">
        <f>M50+TIME(0,L50,0)</f>
        <v>0.33333333333333331</v>
      </c>
    </row>
    <row r="52" spans="1:13" ht="15.75" customHeight="1" x14ac:dyDescent="0.2">
      <c r="A52" s="1043"/>
      <c r="B52" s="1043"/>
      <c r="C52" s="1043"/>
      <c r="E52" s="1021"/>
      <c r="F52" s="1015"/>
      <c r="G52" s="1016">
        <v>31</v>
      </c>
      <c r="H52" s="1017"/>
      <c r="I52" s="1017" t="s">
        <v>94</v>
      </c>
      <c r="J52" s="1018" t="s">
        <v>6</v>
      </c>
      <c r="K52" s="1016" t="s">
        <v>4</v>
      </c>
      <c r="L52" s="1019">
        <v>120</v>
      </c>
      <c r="M52" s="1020">
        <f>M51+TIME(0,L51,0)</f>
        <v>0.33333333333333331</v>
      </c>
    </row>
    <row r="53" spans="1:13" ht="15.75" customHeight="1" x14ac:dyDescent="0.2">
      <c r="A53" s="1043"/>
      <c r="B53" s="1043"/>
      <c r="C53" s="1043"/>
      <c r="E53" s="1023"/>
      <c r="F53" s="1008"/>
      <c r="G53" s="1009">
        <v>32</v>
      </c>
      <c r="H53" s="1010"/>
      <c r="I53" s="1010" t="s">
        <v>411</v>
      </c>
      <c r="J53" s="1011" t="s">
        <v>6</v>
      </c>
      <c r="K53" s="1009" t="s">
        <v>20</v>
      </c>
      <c r="L53" s="1012"/>
      <c r="M53" s="1013">
        <f>M51+TIME(0,L52,0)</f>
        <v>0.41666666666666663</v>
      </c>
    </row>
    <row r="54" spans="1:13" ht="15.75" customHeight="1" x14ac:dyDescent="0.2">
      <c r="A54" s="1043"/>
      <c r="B54" s="1043"/>
      <c r="C54" s="1043"/>
      <c r="E54" s="1004"/>
      <c r="F54" s="1005"/>
      <c r="G54" s="1005"/>
      <c r="H54" s="1005"/>
      <c r="I54" s="1005"/>
      <c r="J54" s="1005"/>
      <c r="K54" s="1006"/>
      <c r="L54" s="1005"/>
      <c r="M54" s="1005"/>
    </row>
    <row r="55" spans="1:13" ht="15.75" customHeight="1" x14ac:dyDescent="0.2">
      <c r="A55" s="1043"/>
      <c r="B55" s="1043"/>
      <c r="C55" s="1043"/>
      <c r="E55" s="1004"/>
      <c r="F55" s="1471" t="s">
        <v>616</v>
      </c>
      <c r="G55" s="1471"/>
      <c r="H55" s="1471"/>
      <c r="I55" s="1471"/>
      <c r="J55" s="1471"/>
      <c r="K55" s="1471"/>
      <c r="L55" s="1471"/>
      <c r="M55" s="1471"/>
    </row>
    <row r="56" spans="1:13" ht="15.75" customHeight="1" x14ac:dyDescent="0.2">
      <c r="A56" s="1043"/>
      <c r="B56" s="1043"/>
      <c r="C56" s="1043"/>
      <c r="E56" s="1026"/>
      <c r="F56" s="1015"/>
      <c r="G56" s="1022">
        <v>21</v>
      </c>
      <c r="H56" s="1017"/>
      <c r="I56" s="1017" t="s">
        <v>175</v>
      </c>
      <c r="J56" s="1018" t="s">
        <v>243</v>
      </c>
      <c r="K56" s="1016" t="s">
        <v>20</v>
      </c>
      <c r="L56" s="1019">
        <v>0</v>
      </c>
      <c r="M56" s="1020">
        <f>TIME(1+12,30,0)</f>
        <v>0.5625</v>
      </c>
    </row>
    <row r="57" spans="1:13" ht="15.75" customHeight="1" x14ac:dyDescent="0.2">
      <c r="A57" s="1043"/>
      <c r="B57" s="1043"/>
      <c r="C57" s="1043"/>
      <c r="E57" s="1027"/>
      <c r="F57" s="1008"/>
      <c r="G57" s="1024">
        <v>22</v>
      </c>
      <c r="H57" s="1008"/>
      <c r="I57" s="1010" t="s">
        <v>97</v>
      </c>
      <c r="J57" s="1025" t="s">
        <v>6</v>
      </c>
      <c r="K57" s="1008" t="s">
        <v>4</v>
      </c>
      <c r="L57" s="1012">
        <v>0</v>
      </c>
      <c r="M57" s="1013">
        <f>M56+TIME(0,L56,0)</f>
        <v>0.5625</v>
      </c>
    </row>
    <row r="58" spans="1:13" ht="15.75" customHeight="1" x14ac:dyDescent="0.2">
      <c r="A58" s="1043"/>
      <c r="B58" s="1043"/>
      <c r="C58" s="1043"/>
      <c r="E58" s="1021"/>
      <c r="F58" s="1015"/>
      <c r="G58" s="1016">
        <v>23</v>
      </c>
      <c r="H58" s="1017"/>
      <c r="I58" s="1017" t="s">
        <v>94</v>
      </c>
      <c r="J58" s="1018" t="s">
        <v>6</v>
      </c>
      <c r="K58" s="1016" t="s">
        <v>4</v>
      </c>
      <c r="L58" s="1019">
        <v>120</v>
      </c>
      <c r="M58" s="1020">
        <f>M57+TIME(0,L57,0)</f>
        <v>0.5625</v>
      </c>
    </row>
    <row r="59" spans="1:13" ht="15.75" customHeight="1" x14ac:dyDescent="0.2">
      <c r="A59" s="1043"/>
      <c r="B59" s="1043"/>
      <c r="C59" s="1043"/>
      <c r="E59" s="1023"/>
      <c r="F59" s="1008"/>
      <c r="G59" s="1009">
        <v>24</v>
      </c>
      <c r="H59" s="1010"/>
      <c r="I59" s="1010" t="s">
        <v>411</v>
      </c>
      <c r="J59" s="1011" t="s">
        <v>6</v>
      </c>
      <c r="K59" s="1009" t="s">
        <v>20</v>
      </c>
      <c r="L59" s="1012"/>
      <c r="M59" s="1013">
        <f>M57+TIME(0,L58,0)</f>
        <v>0.64583333333333337</v>
      </c>
    </row>
    <row r="60" spans="1:13" ht="15.75" customHeight="1" x14ac:dyDescent="0.2">
      <c r="A60" s="1043"/>
      <c r="B60" s="1043"/>
      <c r="C60" s="1043"/>
      <c r="E60" s="1004"/>
      <c r="F60" s="1005"/>
      <c r="G60" s="1005"/>
      <c r="H60" s="1005"/>
      <c r="I60" s="1005"/>
      <c r="J60" s="1005"/>
      <c r="K60" s="1006"/>
      <c r="L60" s="1005"/>
      <c r="M60" s="1005"/>
    </row>
    <row r="61" spans="1:13" ht="15.75" customHeight="1" x14ac:dyDescent="0.2">
      <c r="A61" s="1043"/>
      <c r="B61" s="1043"/>
      <c r="C61" s="1043"/>
      <c r="E61" s="1004"/>
      <c r="F61" s="1471" t="s">
        <v>745</v>
      </c>
      <c r="G61" s="1471"/>
      <c r="H61" s="1471"/>
      <c r="I61" s="1471"/>
      <c r="J61" s="1471"/>
      <c r="K61" s="1471"/>
      <c r="L61" s="1471"/>
      <c r="M61" s="1471"/>
    </row>
    <row r="62" spans="1:13" ht="15.75" customHeight="1" x14ac:dyDescent="0.2">
      <c r="A62" s="1043"/>
      <c r="B62" s="1043"/>
      <c r="C62" s="1043"/>
      <c r="E62" s="1026"/>
      <c r="F62" s="1015"/>
      <c r="G62" s="1022">
        <v>21</v>
      </c>
      <c r="H62" s="1017"/>
      <c r="I62" s="1017" t="s">
        <v>737</v>
      </c>
      <c r="J62" s="1018" t="s">
        <v>243</v>
      </c>
      <c r="K62" s="1016" t="s">
        <v>20</v>
      </c>
      <c r="L62" s="1019">
        <v>0</v>
      </c>
      <c r="M62" s="1020">
        <f>TIME(4+0,30,0)</f>
        <v>0.1875</v>
      </c>
    </row>
    <row r="63" spans="1:13" ht="15.75" customHeight="1" x14ac:dyDescent="0.2">
      <c r="A63" s="1043"/>
      <c r="B63" s="1043"/>
      <c r="C63" s="1043"/>
      <c r="E63" s="1027"/>
      <c r="F63" s="1008"/>
      <c r="G63" s="1024">
        <v>22</v>
      </c>
      <c r="H63" s="1008"/>
      <c r="I63" s="1010" t="s">
        <v>97</v>
      </c>
      <c r="J63" s="1025" t="s">
        <v>6</v>
      </c>
      <c r="K63" s="1008" t="s">
        <v>4</v>
      </c>
      <c r="L63" s="1012">
        <v>0</v>
      </c>
      <c r="M63" s="1013">
        <f>M62+TIME(0,L62,0)</f>
        <v>0.1875</v>
      </c>
    </row>
    <row r="64" spans="1:13" ht="15.75" customHeight="1" x14ac:dyDescent="0.2">
      <c r="A64" s="1043"/>
      <c r="B64" s="1043"/>
      <c r="C64" s="1043"/>
      <c r="E64" s="1021"/>
      <c r="F64" s="1015"/>
      <c r="G64" s="1016">
        <v>23</v>
      </c>
      <c r="H64" s="1017"/>
      <c r="I64" s="1017" t="s">
        <v>94</v>
      </c>
      <c r="J64" s="1018" t="s">
        <v>6</v>
      </c>
      <c r="K64" s="1016" t="s">
        <v>4</v>
      </c>
      <c r="L64" s="1019">
        <v>120</v>
      </c>
      <c r="M64" s="1020">
        <f>M63+TIME(0,L63,0)</f>
        <v>0.1875</v>
      </c>
    </row>
    <row r="65" spans="1:13" ht="15.75" customHeight="1" x14ac:dyDescent="0.2">
      <c r="A65" s="1043"/>
      <c r="B65" s="1043"/>
      <c r="C65" s="1043"/>
      <c r="E65" s="1023"/>
      <c r="F65" s="1008"/>
      <c r="G65" s="1009">
        <v>24</v>
      </c>
      <c r="H65" s="1010"/>
      <c r="I65" s="1010" t="s">
        <v>411</v>
      </c>
      <c r="J65" s="1011" t="s">
        <v>6</v>
      </c>
      <c r="K65" s="1009" t="s">
        <v>20</v>
      </c>
      <c r="L65" s="1012"/>
      <c r="M65" s="1013">
        <f>M63+TIME(0,L64,0)</f>
        <v>0.27083333333333331</v>
      </c>
    </row>
    <row r="66" spans="1:13" ht="15.75" customHeight="1" x14ac:dyDescent="0.2">
      <c r="A66" s="1043"/>
      <c r="B66" s="1043"/>
      <c r="C66" s="1043"/>
      <c r="E66" s="1004"/>
      <c r="F66" s="1005"/>
      <c r="G66" s="1005"/>
      <c r="H66" s="1005"/>
      <c r="I66" s="1005"/>
      <c r="J66" s="1005"/>
      <c r="K66" s="1006"/>
      <c r="L66" s="1005"/>
      <c r="M66" s="1005"/>
    </row>
    <row r="67" spans="1:13" ht="15.75" customHeight="1" x14ac:dyDescent="0.2">
      <c r="A67" s="1043"/>
      <c r="B67" s="1043"/>
      <c r="C67" s="1043"/>
      <c r="E67" s="1004"/>
      <c r="F67" s="1471" t="s">
        <v>617</v>
      </c>
      <c r="G67" s="1471"/>
      <c r="H67" s="1471"/>
      <c r="I67" s="1471"/>
      <c r="J67" s="1471"/>
      <c r="K67" s="1471"/>
      <c r="L67" s="1471"/>
      <c r="M67" s="1471"/>
    </row>
    <row r="68" spans="1:13" ht="15.75" customHeight="1" x14ac:dyDescent="0.2">
      <c r="A68" s="1043"/>
      <c r="B68" s="1043"/>
      <c r="C68" s="1043"/>
      <c r="E68" s="1026"/>
      <c r="F68" s="1015"/>
      <c r="G68" s="1022">
        <v>25</v>
      </c>
      <c r="H68" s="1017"/>
      <c r="I68" s="1017" t="s">
        <v>175</v>
      </c>
      <c r="J68" s="1018" t="s">
        <v>243</v>
      </c>
      <c r="K68" s="1016" t="s">
        <v>20</v>
      </c>
      <c r="L68" s="1019">
        <v>0</v>
      </c>
      <c r="M68" s="1020">
        <f>TIME(10+12,30,0)</f>
        <v>0.9375</v>
      </c>
    </row>
    <row r="69" spans="1:13" ht="15.75" customHeight="1" x14ac:dyDescent="0.2">
      <c r="A69" s="1043"/>
      <c r="B69" s="1043"/>
      <c r="C69" s="1043"/>
      <c r="E69" s="1027"/>
      <c r="F69" s="1008"/>
      <c r="G69" s="1024">
        <v>26</v>
      </c>
      <c r="H69" s="1008"/>
      <c r="I69" s="1010" t="s">
        <v>618</v>
      </c>
      <c r="J69" s="1025" t="s">
        <v>6</v>
      </c>
      <c r="K69" s="1008" t="s">
        <v>4</v>
      </c>
      <c r="L69" s="1012">
        <v>0</v>
      </c>
      <c r="M69" s="1013">
        <f>M68+TIME(0,L68,0)</f>
        <v>0.9375</v>
      </c>
    </row>
    <row r="70" spans="1:13" ht="15.75" customHeight="1" x14ac:dyDescent="0.2">
      <c r="A70" s="1043"/>
      <c r="B70" s="1043"/>
      <c r="C70" s="1043"/>
      <c r="E70" s="1021"/>
      <c r="F70" s="1015"/>
      <c r="G70" s="1016">
        <v>27</v>
      </c>
      <c r="H70" s="1017"/>
      <c r="I70" s="1017" t="s">
        <v>94</v>
      </c>
      <c r="J70" s="1018" t="s">
        <v>6</v>
      </c>
      <c r="K70" s="1016" t="s">
        <v>4</v>
      </c>
      <c r="L70" s="1019">
        <v>120</v>
      </c>
      <c r="M70" s="1020">
        <f>M69+TIME(0,L69,0)</f>
        <v>0.9375</v>
      </c>
    </row>
    <row r="71" spans="1:13" ht="15.75" customHeight="1" x14ac:dyDescent="0.25">
      <c r="A71" s="1043"/>
      <c r="B71" s="1043"/>
      <c r="C71" s="1043"/>
      <c r="E71" s="1035"/>
      <c r="F71" s="1008"/>
      <c r="G71" s="1009">
        <v>28</v>
      </c>
      <c r="H71" s="1010"/>
      <c r="I71" s="1010" t="s">
        <v>411</v>
      </c>
      <c r="J71" s="1011" t="s">
        <v>6</v>
      </c>
      <c r="K71" s="1009" t="s">
        <v>20</v>
      </c>
      <c r="L71" s="1012">
        <v>0</v>
      </c>
      <c r="M71" s="1013">
        <f>M70+TIME(0,L70,0)</f>
        <v>1.0208333333333333</v>
      </c>
    </row>
    <row r="72" spans="1:13" ht="15.75" customHeight="1" x14ac:dyDescent="0.25">
      <c r="A72" s="1043"/>
      <c r="B72" s="1043"/>
      <c r="C72" s="1043"/>
      <c r="E72" s="1036"/>
      <c r="F72" s="1005"/>
      <c r="G72" s="1005"/>
      <c r="H72" s="1005"/>
      <c r="I72" s="1005"/>
      <c r="J72" s="1005"/>
      <c r="K72" s="1006"/>
      <c r="L72" s="1005"/>
      <c r="M72" s="1005"/>
    </row>
    <row r="73" spans="1:13" ht="15.75" customHeight="1" x14ac:dyDescent="0.25">
      <c r="A73" s="1043"/>
      <c r="B73" s="1043"/>
      <c r="C73" s="1043"/>
      <c r="E73" s="1036"/>
      <c r="F73" s="1471" t="s">
        <v>619</v>
      </c>
      <c r="G73" s="1471"/>
      <c r="H73" s="1471"/>
      <c r="I73" s="1471"/>
      <c r="J73" s="1471"/>
      <c r="K73" s="1471"/>
      <c r="L73" s="1471"/>
      <c r="M73" s="1471"/>
    </row>
    <row r="74" spans="1:13" ht="15.75" customHeight="1" x14ac:dyDescent="0.2">
      <c r="A74" s="1043"/>
      <c r="B74" s="1043"/>
      <c r="C74" s="1043"/>
      <c r="E74" s="1026"/>
      <c r="F74" s="1015"/>
      <c r="G74" s="1022">
        <v>29</v>
      </c>
      <c r="H74" s="1017"/>
      <c r="I74" s="1017" t="s">
        <v>175</v>
      </c>
      <c r="J74" s="1018" t="s">
        <v>243</v>
      </c>
      <c r="K74" s="1016" t="s">
        <v>20</v>
      </c>
      <c r="L74" s="1019">
        <v>0</v>
      </c>
      <c r="M74" s="1020">
        <f>TIME(10+0,30,0)</f>
        <v>0.4375</v>
      </c>
    </row>
    <row r="75" spans="1:13" ht="15.75" customHeight="1" x14ac:dyDescent="0.2">
      <c r="E75" s="1027"/>
      <c r="F75" s="1008"/>
      <c r="G75" s="1024">
        <v>30</v>
      </c>
      <c r="H75" s="1008"/>
      <c r="I75" s="1010" t="s">
        <v>97</v>
      </c>
      <c r="J75" s="1025" t="s">
        <v>6</v>
      </c>
      <c r="K75" s="1008" t="s">
        <v>4</v>
      </c>
      <c r="L75" s="1012">
        <v>0</v>
      </c>
      <c r="M75" s="1013">
        <f>M74+TIME(0,L74,0)</f>
        <v>0.4375</v>
      </c>
    </row>
    <row r="76" spans="1:13" ht="15.75" customHeight="1" x14ac:dyDescent="0.2">
      <c r="E76" s="1021"/>
      <c r="F76" s="1015"/>
      <c r="G76" s="1016">
        <v>31</v>
      </c>
      <c r="H76" s="1017"/>
      <c r="I76" s="1017" t="s">
        <v>94</v>
      </c>
      <c r="J76" s="1018" t="s">
        <v>6</v>
      </c>
      <c r="K76" s="1016" t="s">
        <v>4</v>
      </c>
      <c r="L76" s="1019">
        <v>120</v>
      </c>
      <c r="M76" s="1020">
        <f>M75+TIME(0,L75,0)</f>
        <v>0.4375</v>
      </c>
    </row>
    <row r="77" spans="1:13" ht="15.75" customHeight="1" x14ac:dyDescent="0.2">
      <c r="E77" s="1023"/>
      <c r="F77" s="1008"/>
      <c r="G77" s="1009">
        <v>32</v>
      </c>
      <c r="H77" s="1010"/>
      <c r="I77" s="1010" t="s">
        <v>411</v>
      </c>
      <c r="J77" s="1011" t="s">
        <v>6</v>
      </c>
      <c r="K77" s="1009" t="s">
        <v>20</v>
      </c>
      <c r="L77" s="1012"/>
      <c r="M77" s="1013">
        <f>M75+TIME(0,L76,0)</f>
        <v>0.52083333333333337</v>
      </c>
    </row>
    <row r="78" spans="1:13" ht="15.75" customHeight="1" x14ac:dyDescent="0.25">
      <c r="E78" s="1036"/>
      <c r="F78" s="1005"/>
      <c r="G78" s="1005"/>
      <c r="H78" s="1005"/>
      <c r="I78" s="1005"/>
      <c r="J78" s="1005"/>
      <c r="K78" s="1006"/>
      <c r="L78" s="1005"/>
      <c r="M78" s="1005"/>
    </row>
    <row r="79" spans="1:13" ht="15.75" customHeight="1" x14ac:dyDescent="0.25">
      <c r="E79" s="1036"/>
      <c r="F79" s="1471" t="s">
        <v>620</v>
      </c>
      <c r="G79" s="1471"/>
      <c r="H79" s="1471"/>
      <c r="I79" s="1471"/>
      <c r="J79" s="1471"/>
      <c r="K79" s="1471"/>
      <c r="L79" s="1471"/>
      <c r="M79" s="1471"/>
    </row>
    <row r="80" spans="1:13" ht="15.75" customHeight="1" x14ac:dyDescent="0.2">
      <c r="E80" s="1026"/>
      <c r="F80" s="1015"/>
      <c r="G80" s="1022">
        <v>33</v>
      </c>
      <c r="H80" s="1017"/>
      <c r="I80" s="1017" t="s">
        <v>175</v>
      </c>
      <c r="J80" s="1018" t="s">
        <v>243</v>
      </c>
      <c r="K80" s="1016" t="s">
        <v>126</v>
      </c>
      <c r="L80" s="1019">
        <v>0</v>
      </c>
      <c r="M80" s="1020">
        <f>TIME(4+12,0,0)</f>
        <v>0.66666666666666663</v>
      </c>
    </row>
    <row r="81" spans="5:13" ht="15.75" customHeight="1" x14ac:dyDescent="0.2">
      <c r="E81" s="1027"/>
      <c r="F81" s="1008"/>
      <c r="G81" s="1024">
        <v>34</v>
      </c>
      <c r="H81" s="1008"/>
      <c r="I81" s="1010" t="s">
        <v>528</v>
      </c>
      <c r="J81" s="1025" t="s">
        <v>6</v>
      </c>
      <c r="K81" s="1008" t="s">
        <v>126</v>
      </c>
      <c r="L81" s="1012">
        <v>5</v>
      </c>
      <c r="M81" s="1013">
        <f>M80+TIME(0,L80,0)</f>
        <v>0.66666666666666663</v>
      </c>
    </row>
    <row r="82" spans="5:13" ht="15.75" customHeight="1" x14ac:dyDescent="0.2">
      <c r="E82" s="1021"/>
      <c r="F82" s="1015"/>
      <c r="G82" s="1016">
        <v>35</v>
      </c>
      <c r="H82" s="1017"/>
      <c r="I82" s="1017" t="s">
        <v>529</v>
      </c>
      <c r="J82" s="1018" t="s">
        <v>6</v>
      </c>
      <c r="K82" s="1016" t="s">
        <v>4</v>
      </c>
      <c r="L82" s="1019">
        <v>10</v>
      </c>
      <c r="M82" s="1020">
        <f>M81+TIME(0,L81,0)</f>
        <v>0.67013888888888884</v>
      </c>
    </row>
    <row r="83" spans="5:13" ht="15.75" customHeight="1" x14ac:dyDescent="0.2">
      <c r="E83" s="1023"/>
      <c r="F83" s="1008"/>
      <c r="G83" s="1009">
        <v>36</v>
      </c>
      <c r="H83" s="1010"/>
      <c r="I83" s="1010" t="s">
        <v>95</v>
      </c>
      <c r="J83" s="1011" t="s">
        <v>6</v>
      </c>
      <c r="K83" s="1009" t="s">
        <v>4</v>
      </c>
      <c r="L83" s="1012">
        <v>75</v>
      </c>
      <c r="M83" s="1013">
        <f>M82+TIME(0,L82,0)</f>
        <v>0.67708333333333326</v>
      </c>
    </row>
    <row r="84" spans="5:13" ht="15.75" customHeight="1" x14ac:dyDescent="0.25">
      <c r="E84" s="1037"/>
      <c r="F84" s="1512"/>
      <c r="G84" s="1513">
        <v>37</v>
      </c>
      <c r="H84" s="1512"/>
      <c r="I84" s="1038" t="s">
        <v>523</v>
      </c>
      <c r="J84" s="1514" t="s">
        <v>6</v>
      </c>
      <c r="K84" s="1038" t="s">
        <v>524</v>
      </c>
      <c r="L84" s="1512">
        <v>15</v>
      </c>
      <c r="M84" s="1039">
        <f>M83+TIME(0, L83,0)</f>
        <v>0.72916666666666663</v>
      </c>
    </row>
    <row r="85" spans="5:13" ht="15.75" customHeight="1" x14ac:dyDescent="0.25">
      <c r="E85" s="1035"/>
      <c r="F85" s="1515"/>
      <c r="G85" s="1516">
        <v>38</v>
      </c>
      <c r="H85" s="1515"/>
      <c r="I85" s="1040" t="s">
        <v>530</v>
      </c>
      <c r="J85" s="1041" t="s">
        <v>6</v>
      </c>
      <c r="K85" s="1040" t="s">
        <v>4</v>
      </c>
      <c r="L85" s="1515">
        <v>15</v>
      </c>
      <c r="M85" s="1013">
        <f>M84+TIME(0, L84,0)</f>
        <v>0.73958333333333326</v>
      </c>
    </row>
    <row r="86" spans="5:13" ht="15.75" customHeight="1" x14ac:dyDescent="0.25">
      <c r="E86" s="1042"/>
      <c r="F86" s="1015"/>
      <c r="G86" s="1016">
        <v>38</v>
      </c>
      <c r="H86" s="1017"/>
      <c r="I86" s="1017" t="s">
        <v>246</v>
      </c>
      <c r="J86" s="1018" t="s">
        <v>6</v>
      </c>
      <c r="K86" s="1016" t="s">
        <v>126</v>
      </c>
      <c r="L86" s="1019">
        <v>0</v>
      </c>
      <c r="M86" s="1020">
        <f>M85+TIME(0,L85,0)</f>
        <v>0.74999999999999989</v>
      </c>
    </row>
    <row r="87" spans="5:13" ht="15.75" customHeight="1" x14ac:dyDescent="0.25">
      <c r="E87" s="1036"/>
      <c r="F87" s="1036"/>
      <c r="G87" s="1036"/>
      <c r="H87" s="1036"/>
      <c r="I87" s="1036"/>
      <c r="J87" s="1036"/>
      <c r="K87" s="1036"/>
      <c r="L87" s="1036"/>
      <c r="M87" s="1036"/>
    </row>
    <row r="88" spans="5:13" ht="15.75" customHeight="1" x14ac:dyDescent="0.25">
      <c r="E88" s="1036"/>
      <c r="F88" s="1036"/>
      <c r="G88" s="1036"/>
      <c r="H88" s="1036"/>
      <c r="I88" s="1036"/>
      <c r="J88" s="1036"/>
      <c r="K88" s="1036"/>
      <c r="L88" s="1036"/>
      <c r="M88" s="1036"/>
    </row>
  </sheetData>
  <mergeCells count="16">
    <mergeCell ref="F55:M55"/>
    <mergeCell ref="F61:M61"/>
    <mergeCell ref="F67:M67"/>
    <mergeCell ref="F73:M73"/>
    <mergeCell ref="F79:M79"/>
    <mergeCell ref="B4:B6"/>
    <mergeCell ref="F19:M19"/>
    <mergeCell ref="F2:M2"/>
    <mergeCell ref="F3:M3"/>
    <mergeCell ref="F4:M4"/>
    <mergeCell ref="F11:M11"/>
    <mergeCell ref="F25:M25"/>
    <mergeCell ref="F31:M31"/>
    <mergeCell ref="F37:M37"/>
    <mergeCell ref="F43:M43"/>
    <mergeCell ref="F49:M4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1"/>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848"/>
      <c r="B1" s="849" t="s">
        <v>675</v>
      </c>
      <c r="C1" s="57"/>
      <c r="E1" s="775"/>
      <c r="F1" s="775"/>
      <c r="G1" s="775"/>
      <c r="H1" s="775"/>
      <c r="I1" s="775"/>
      <c r="J1" s="775"/>
      <c r="K1" s="775"/>
      <c r="L1" s="775"/>
      <c r="M1" s="776"/>
    </row>
    <row r="2" spans="1:13" ht="18.75" thickBot="1" x14ac:dyDescent="0.25">
      <c r="A2" s="850"/>
      <c r="B2" s="752"/>
      <c r="C2" s="59"/>
      <c r="E2" s="777"/>
      <c r="F2" s="1472" t="s">
        <v>446</v>
      </c>
      <c r="G2" s="1472"/>
      <c r="H2" s="1472"/>
      <c r="I2" s="1472"/>
      <c r="J2" s="1472"/>
      <c r="K2" s="1472"/>
      <c r="L2" s="1472"/>
      <c r="M2" s="1472"/>
    </row>
    <row r="3" spans="1:13" ht="18.75" thickBot="1" x14ac:dyDescent="0.25">
      <c r="A3" s="850"/>
      <c r="B3" s="392" t="s">
        <v>106</v>
      </c>
      <c r="C3" s="59"/>
      <c r="E3" s="407"/>
      <c r="F3" s="1441" t="s">
        <v>447</v>
      </c>
      <c r="G3" s="1441"/>
      <c r="H3" s="1441"/>
      <c r="I3" s="1441"/>
      <c r="J3" s="1441"/>
      <c r="K3" s="1441"/>
      <c r="L3" s="1441"/>
      <c r="M3" s="1441"/>
    </row>
    <row r="4" spans="1:13" ht="15.75" customHeight="1" x14ac:dyDescent="0.2">
      <c r="A4" s="850"/>
      <c r="B4" s="1155" t="str">
        <f>Title!$B$4</f>
        <v>R2</v>
      </c>
      <c r="C4" s="59"/>
      <c r="E4" s="408"/>
      <c r="F4" s="1442" t="s">
        <v>81</v>
      </c>
      <c r="G4" s="1442"/>
      <c r="H4" s="1442"/>
      <c r="I4" s="1442"/>
      <c r="J4" s="1442"/>
      <c r="K4" s="1442"/>
      <c r="L4" s="1442"/>
      <c r="M4" s="1442"/>
    </row>
    <row r="5" spans="1:13" ht="15.75" x14ac:dyDescent="0.2">
      <c r="A5" s="850"/>
      <c r="B5" s="1156"/>
      <c r="C5" s="59"/>
      <c r="E5" s="524"/>
      <c r="F5" s="486" t="s">
        <v>6</v>
      </c>
      <c r="G5" s="525" t="s">
        <v>621</v>
      </c>
      <c r="H5" s="412"/>
      <c r="I5" s="413"/>
      <c r="J5" s="413"/>
      <c r="K5" s="413"/>
      <c r="L5" s="413"/>
      <c r="M5" s="454"/>
    </row>
    <row r="6" spans="1:13" ht="16.5" thickBot="1" x14ac:dyDescent="0.25">
      <c r="A6" s="850"/>
      <c r="B6" s="1157"/>
      <c r="C6" s="59"/>
      <c r="E6" s="524"/>
      <c r="F6" s="486" t="s">
        <v>6</v>
      </c>
      <c r="G6" s="525" t="s">
        <v>622</v>
      </c>
      <c r="H6" s="412"/>
      <c r="I6" s="413"/>
      <c r="J6" s="413"/>
      <c r="K6" s="413"/>
      <c r="L6" s="413"/>
      <c r="M6" s="454"/>
    </row>
    <row r="7" spans="1:13" ht="16.5" thickBot="1" x14ac:dyDescent="0.25">
      <c r="A7" s="850"/>
      <c r="B7" s="60"/>
      <c r="C7" s="753"/>
      <c r="E7" s="515"/>
      <c r="F7" s="515"/>
      <c r="G7" s="526"/>
      <c r="H7" s="527"/>
      <c r="I7" s="528"/>
      <c r="J7" s="527"/>
      <c r="K7" s="527"/>
      <c r="L7" s="529"/>
      <c r="M7" s="530"/>
    </row>
    <row r="8" spans="1:13" ht="18" customHeight="1" x14ac:dyDescent="0.2">
      <c r="A8" s="850"/>
      <c r="B8" s="677" t="s">
        <v>169</v>
      </c>
      <c r="C8" s="678"/>
      <c r="E8" s="515"/>
      <c r="F8" s="515"/>
      <c r="G8" s="1438" t="s">
        <v>623</v>
      </c>
      <c r="H8" s="1438"/>
      <c r="I8" s="1438"/>
      <c r="J8" s="1438"/>
      <c r="K8" s="1438"/>
      <c r="L8" s="1438"/>
      <c r="M8" s="1438"/>
    </row>
    <row r="9" spans="1:13" ht="18" customHeight="1" x14ac:dyDescent="0.2">
      <c r="A9" s="850"/>
      <c r="B9" s="679" t="s">
        <v>198</v>
      </c>
      <c r="C9" s="678"/>
      <c r="E9" s="471"/>
      <c r="F9" s="471"/>
      <c r="G9" s="531"/>
      <c r="H9" s="531"/>
      <c r="I9" s="531"/>
      <c r="J9" s="531"/>
      <c r="K9" s="531"/>
      <c r="L9" s="531"/>
      <c r="M9" s="532"/>
    </row>
    <row r="10" spans="1:13" ht="15.75" x14ac:dyDescent="0.2">
      <c r="A10" s="58"/>
      <c r="B10" s="60"/>
      <c r="C10" s="59"/>
      <c r="E10" s="974"/>
      <c r="F10" s="974"/>
      <c r="G10" s="539">
        <f>1</f>
        <v>1</v>
      </c>
      <c r="H10" s="458" t="s">
        <v>0</v>
      </c>
      <c r="I10" s="538" t="s">
        <v>175</v>
      </c>
      <c r="J10" s="458" t="s">
        <v>243</v>
      </c>
      <c r="K10" s="458" t="s">
        <v>1</v>
      </c>
      <c r="L10" s="462">
        <v>0</v>
      </c>
      <c r="M10" s="463">
        <v>0.66666666666666663</v>
      </c>
    </row>
    <row r="11" spans="1:13" ht="15.75" x14ac:dyDescent="0.2">
      <c r="A11" s="850"/>
      <c r="B11" s="680" t="s">
        <v>224</v>
      </c>
      <c r="C11" s="678"/>
      <c r="E11" s="471"/>
      <c r="F11" s="471"/>
      <c r="G11" s="540">
        <f t="shared" ref="G11:G19" si="0">G10+1</f>
        <v>2</v>
      </c>
      <c r="H11" s="534" t="s">
        <v>0</v>
      </c>
      <c r="I11" s="580" t="s">
        <v>443</v>
      </c>
      <c r="J11" s="534" t="s">
        <v>243</v>
      </c>
      <c r="K11" s="534" t="s">
        <v>1</v>
      </c>
      <c r="L11" s="536">
        <v>5</v>
      </c>
      <c r="M11" s="537">
        <f t="shared" ref="M11:M16" si="1">M10+TIME(0,L10,)</f>
        <v>0.66666666666666663</v>
      </c>
    </row>
    <row r="12" spans="1:13" ht="16.5" thickBot="1" x14ac:dyDescent="0.25">
      <c r="A12" s="58"/>
      <c r="B12" s="692" t="s">
        <v>338</v>
      </c>
      <c r="C12" s="678"/>
      <c r="E12" s="974"/>
      <c r="F12" s="974"/>
      <c r="G12" s="581">
        <f t="shared" si="0"/>
        <v>3</v>
      </c>
      <c r="H12" s="461" t="s">
        <v>0</v>
      </c>
      <c r="I12" s="538" t="s">
        <v>444</v>
      </c>
      <c r="J12" s="458" t="s">
        <v>243</v>
      </c>
      <c r="K12" s="462" t="s">
        <v>1</v>
      </c>
      <c r="L12" s="462">
        <v>5</v>
      </c>
      <c r="M12" s="463">
        <f t="shared" si="1"/>
        <v>0.67013888888888884</v>
      </c>
    </row>
    <row r="13" spans="1:13" ht="15.75" x14ac:dyDescent="0.2">
      <c r="A13" s="58"/>
      <c r="B13" s="689" t="s">
        <v>374</v>
      </c>
      <c r="C13" s="678"/>
      <c r="E13" s="471"/>
      <c r="F13" s="471"/>
      <c r="G13" s="540">
        <f t="shared" si="0"/>
        <v>4</v>
      </c>
      <c r="H13" s="534" t="s">
        <v>2</v>
      </c>
      <c r="I13" s="580" t="s">
        <v>3</v>
      </c>
      <c r="J13" s="534" t="s">
        <v>243</v>
      </c>
      <c r="K13" s="543" t="s">
        <v>4</v>
      </c>
      <c r="L13" s="536">
        <v>5</v>
      </c>
      <c r="M13" s="537">
        <f t="shared" si="1"/>
        <v>0.67361111111111105</v>
      </c>
    </row>
    <row r="14" spans="1:13" ht="15.75" x14ac:dyDescent="0.2">
      <c r="A14" s="58"/>
      <c r="B14" s="690" t="s">
        <v>467</v>
      </c>
      <c r="C14" s="691"/>
      <c r="E14" s="974"/>
      <c r="F14" s="974"/>
      <c r="G14" s="581">
        <f t="shared" si="0"/>
        <v>5</v>
      </c>
      <c r="H14" s="539" t="s">
        <v>0</v>
      </c>
      <c r="I14" s="539" t="s">
        <v>445</v>
      </c>
      <c r="J14" s="539" t="s">
        <v>243</v>
      </c>
      <c r="K14" s="539" t="s">
        <v>1</v>
      </c>
      <c r="L14" s="462">
        <v>15</v>
      </c>
      <c r="M14" s="463">
        <f t="shared" si="1"/>
        <v>0.67708333333333326</v>
      </c>
    </row>
    <row r="15" spans="1:13" ht="15.75" x14ac:dyDescent="0.2">
      <c r="A15" s="58"/>
      <c r="B15" s="688" t="s">
        <v>493</v>
      </c>
      <c r="C15" s="615"/>
      <c r="E15" s="471"/>
      <c r="F15" s="540"/>
      <c r="G15" s="540">
        <f t="shared" si="0"/>
        <v>6</v>
      </c>
      <c r="H15" s="540" t="s">
        <v>58</v>
      </c>
      <c r="I15" s="540" t="s">
        <v>531</v>
      </c>
      <c r="J15" s="540" t="s">
        <v>243</v>
      </c>
      <c r="K15" s="540" t="s">
        <v>4</v>
      </c>
      <c r="L15" s="536">
        <v>15</v>
      </c>
      <c r="M15" s="537">
        <f t="shared" si="1"/>
        <v>0.68749999999999989</v>
      </c>
    </row>
    <row r="16" spans="1:13" ht="15.75" x14ac:dyDescent="0.2">
      <c r="A16" s="58"/>
      <c r="B16" s="60"/>
      <c r="C16" s="59"/>
      <c r="E16" s="471"/>
      <c r="F16" s="974"/>
      <c r="G16" s="581">
        <f t="shared" si="0"/>
        <v>7</v>
      </c>
      <c r="H16" s="539" t="s">
        <v>2</v>
      </c>
      <c r="I16" s="539" t="s">
        <v>532</v>
      </c>
      <c r="J16" s="539" t="s">
        <v>243</v>
      </c>
      <c r="K16" s="539" t="s">
        <v>4</v>
      </c>
      <c r="L16" s="462">
        <v>5</v>
      </c>
      <c r="M16" s="463">
        <f t="shared" si="1"/>
        <v>0.69791666666666652</v>
      </c>
    </row>
    <row r="17" spans="1:13" x14ac:dyDescent="0.2">
      <c r="A17" s="58"/>
      <c r="B17" s="60"/>
      <c r="C17" s="59"/>
      <c r="E17" s="541"/>
      <c r="F17" s="540"/>
      <c r="G17" s="540"/>
      <c r="H17" s="540"/>
      <c r="I17" s="540"/>
      <c r="J17" s="540"/>
      <c r="K17" s="540"/>
      <c r="L17" s="536"/>
      <c r="M17" s="537"/>
    </row>
    <row r="18" spans="1:13" ht="15.75" x14ac:dyDescent="0.2">
      <c r="A18" s="850"/>
      <c r="B18" s="681" t="s">
        <v>334</v>
      </c>
      <c r="C18" s="678"/>
      <c r="E18" s="541"/>
      <c r="F18" s="974"/>
      <c r="G18" s="581">
        <f>G16+1</f>
        <v>8</v>
      </c>
      <c r="H18" s="539" t="s">
        <v>0</v>
      </c>
      <c r="I18" s="539" t="s">
        <v>439</v>
      </c>
      <c r="J18" s="539" t="s">
        <v>243</v>
      </c>
      <c r="K18" s="539" t="s">
        <v>4</v>
      </c>
      <c r="L18" s="462">
        <v>70</v>
      </c>
      <c r="M18" s="463">
        <f>M16+TIME(0,L16,)</f>
        <v>0.70138888888888873</v>
      </c>
    </row>
    <row r="19" spans="1:13" ht="15.75" x14ac:dyDescent="0.25">
      <c r="A19" s="58"/>
      <c r="B19" s="683" t="s">
        <v>373</v>
      </c>
      <c r="C19" s="678"/>
      <c r="E19" s="471"/>
      <c r="F19" s="540"/>
      <c r="G19" s="540">
        <f t="shared" si="0"/>
        <v>9</v>
      </c>
      <c r="H19" s="540" t="s">
        <v>0</v>
      </c>
      <c r="I19" s="540" t="s">
        <v>411</v>
      </c>
      <c r="J19" s="540" t="s">
        <v>243</v>
      </c>
      <c r="K19" s="540" t="s">
        <v>4</v>
      </c>
      <c r="L19" s="536">
        <v>0</v>
      </c>
      <c r="M19" s="537">
        <f>M18+TIME(0,L18,)</f>
        <v>0.74999999999999989</v>
      </c>
    </row>
    <row r="20" spans="1:13" ht="15.75" x14ac:dyDescent="0.25">
      <c r="A20" s="58"/>
      <c r="B20" s="684" t="s">
        <v>392</v>
      </c>
      <c r="C20" s="678"/>
      <c r="E20" s="471"/>
      <c r="F20" s="974"/>
      <c r="G20" s="581"/>
      <c r="H20" s="539"/>
      <c r="I20" s="539"/>
      <c r="J20" s="539"/>
      <c r="K20" s="539"/>
      <c r="L20" s="462"/>
      <c r="M20" s="463"/>
    </row>
    <row r="21" spans="1:13" ht="18" customHeight="1" x14ac:dyDescent="0.25">
      <c r="A21" s="58"/>
      <c r="B21" s="685" t="s">
        <v>391</v>
      </c>
      <c r="C21" s="678"/>
      <c r="E21" s="515"/>
      <c r="F21" s="515"/>
      <c r="G21" s="526"/>
      <c r="H21" s="527"/>
      <c r="I21" s="528"/>
      <c r="J21" s="527"/>
      <c r="K21" s="527"/>
      <c r="L21" s="529"/>
      <c r="M21" s="530"/>
    </row>
    <row r="22" spans="1:13" ht="18" customHeight="1" x14ac:dyDescent="0.25">
      <c r="A22" s="58"/>
      <c r="B22" s="686" t="s">
        <v>469</v>
      </c>
      <c r="C22" s="678"/>
      <c r="E22" s="515"/>
      <c r="F22" s="515"/>
      <c r="G22" s="1438" t="s">
        <v>624</v>
      </c>
      <c r="H22" s="1438"/>
      <c r="I22" s="1438"/>
      <c r="J22" s="1438"/>
      <c r="K22" s="1438"/>
      <c r="L22" s="1438"/>
      <c r="M22" s="1438"/>
    </row>
    <row r="23" spans="1:13" ht="18" x14ac:dyDescent="0.25">
      <c r="A23" s="58"/>
      <c r="B23" s="687" t="s">
        <v>470</v>
      </c>
      <c r="C23" s="678"/>
      <c r="E23" s="471"/>
      <c r="F23" s="471"/>
      <c r="G23" s="531"/>
      <c r="H23" s="531"/>
      <c r="I23" s="531"/>
      <c r="J23" s="531"/>
      <c r="K23" s="531"/>
      <c r="L23" s="531"/>
      <c r="M23" s="532"/>
    </row>
    <row r="24" spans="1:13" ht="15.75" x14ac:dyDescent="0.2">
      <c r="A24" s="58"/>
      <c r="B24" s="766" t="s">
        <v>42</v>
      </c>
      <c r="C24" s="678"/>
      <c r="E24" s="974"/>
      <c r="F24" s="974"/>
      <c r="G24" s="539">
        <f>G19+1</f>
        <v>10</v>
      </c>
      <c r="H24" s="458" t="s">
        <v>0</v>
      </c>
      <c r="I24" s="538" t="s">
        <v>175</v>
      </c>
      <c r="J24" s="458" t="s">
        <v>243</v>
      </c>
      <c r="K24" s="458" t="s">
        <v>1</v>
      </c>
      <c r="L24" s="462">
        <v>0</v>
      </c>
      <c r="M24" s="463">
        <v>0.41666666666666669</v>
      </c>
    </row>
    <row r="25" spans="1:13" ht="15.75" x14ac:dyDescent="0.2">
      <c r="A25" s="58"/>
      <c r="B25" s="847" t="s">
        <v>36</v>
      </c>
      <c r="C25" s="678"/>
      <c r="E25" s="471"/>
      <c r="F25" s="471"/>
      <c r="G25" s="540">
        <f>G24+1</f>
        <v>11</v>
      </c>
      <c r="H25" s="534" t="s">
        <v>0</v>
      </c>
      <c r="I25" s="580" t="s">
        <v>443</v>
      </c>
      <c r="J25" s="534" t="s">
        <v>243</v>
      </c>
      <c r="K25" s="534" t="s">
        <v>1</v>
      </c>
      <c r="L25" s="536">
        <v>1</v>
      </c>
      <c r="M25" s="537">
        <f>M24+TIME(0,L24,)</f>
        <v>0.41666666666666669</v>
      </c>
    </row>
    <row r="26" spans="1:13" ht="15.75" x14ac:dyDescent="0.2">
      <c r="A26" s="58"/>
      <c r="B26" s="60"/>
      <c r="C26" s="615"/>
      <c r="E26" s="974"/>
      <c r="F26" s="974"/>
      <c r="G26" s="581">
        <f>G25+1</f>
        <v>12</v>
      </c>
      <c r="H26" s="544" t="s">
        <v>2</v>
      </c>
      <c r="I26" s="538" t="s">
        <v>3</v>
      </c>
      <c r="J26" s="458" t="s">
        <v>243</v>
      </c>
      <c r="K26" s="462" t="s">
        <v>4</v>
      </c>
      <c r="L26" s="462">
        <v>5</v>
      </c>
      <c r="M26" s="463">
        <f>M25+TIME(0,L25,)</f>
        <v>0.41736111111111113</v>
      </c>
    </row>
    <row r="27" spans="1:13" ht="15.75" x14ac:dyDescent="0.2">
      <c r="A27" s="58"/>
      <c r="B27" s="60"/>
      <c r="C27" s="59"/>
      <c r="E27" s="471"/>
      <c r="F27" s="471"/>
      <c r="G27" s="540">
        <f>G26+1</f>
        <v>13</v>
      </c>
      <c r="H27" s="535" t="s">
        <v>98</v>
      </c>
      <c r="I27" s="533" t="s">
        <v>439</v>
      </c>
      <c r="J27" s="543" t="s">
        <v>243</v>
      </c>
      <c r="K27" s="534" t="s">
        <v>4</v>
      </c>
      <c r="L27" s="536">
        <v>114</v>
      </c>
      <c r="M27" s="537">
        <f>M26+TIME(0,L26,)</f>
        <v>0.42083333333333334</v>
      </c>
    </row>
    <row r="28" spans="1:13" ht="15.75" x14ac:dyDescent="0.2">
      <c r="A28" s="58"/>
      <c r="B28" s="60"/>
      <c r="C28" s="59"/>
      <c r="E28" s="974"/>
      <c r="F28" s="974"/>
      <c r="G28" s="581">
        <f>G27+1</f>
        <v>14</v>
      </c>
      <c r="H28" s="461" t="s">
        <v>0</v>
      </c>
      <c r="I28" s="538" t="s">
        <v>411</v>
      </c>
      <c r="J28" s="458" t="s">
        <v>243</v>
      </c>
      <c r="K28" s="462" t="s">
        <v>4</v>
      </c>
      <c r="L28" s="462">
        <v>0</v>
      </c>
      <c r="M28" s="463">
        <f>M27+TIME(0,L27,)</f>
        <v>0.5</v>
      </c>
    </row>
    <row r="29" spans="1:13" ht="15" x14ac:dyDescent="0.2">
      <c r="A29" s="58"/>
      <c r="B29" s="60"/>
      <c r="C29" s="59"/>
      <c r="E29" s="546"/>
      <c r="F29" s="547"/>
      <c r="G29" s="581"/>
      <c r="H29" s="19"/>
      <c r="I29" s="539"/>
      <c r="J29" s="470"/>
      <c r="K29" s="470"/>
      <c r="L29" s="542"/>
      <c r="M29" s="463"/>
    </row>
    <row r="30" spans="1:13" ht="18" customHeight="1" thickBot="1" x14ac:dyDescent="0.25">
      <c r="A30" s="58"/>
      <c r="B30" s="60"/>
      <c r="C30" s="59"/>
      <c r="E30" s="515"/>
      <c r="F30" s="515"/>
      <c r="G30" s="526"/>
      <c r="H30" s="527"/>
      <c r="I30" s="528"/>
      <c r="J30" s="527"/>
      <c r="K30" s="527"/>
      <c r="L30" s="529"/>
      <c r="M30" s="530"/>
    </row>
    <row r="31" spans="1:13" ht="18" customHeight="1" x14ac:dyDescent="0.2">
      <c r="A31" s="58"/>
      <c r="B31" s="827" t="s">
        <v>397</v>
      </c>
      <c r="C31" s="693"/>
      <c r="E31" s="515"/>
      <c r="F31" s="515"/>
      <c r="G31" s="1438" t="s">
        <v>625</v>
      </c>
      <c r="H31" s="1438"/>
      <c r="I31" s="1438"/>
      <c r="J31" s="1438"/>
      <c r="K31" s="1438"/>
      <c r="L31" s="1438"/>
      <c r="M31" s="1438"/>
    </row>
    <row r="32" spans="1:13" ht="18" customHeight="1" x14ac:dyDescent="0.2">
      <c r="A32" s="58"/>
      <c r="B32" s="828" t="s">
        <v>346</v>
      </c>
      <c r="C32" s="693"/>
      <c r="E32" s="471"/>
      <c r="F32" s="471"/>
      <c r="G32" s="531"/>
      <c r="H32" s="531"/>
      <c r="I32" s="531"/>
      <c r="J32" s="531"/>
      <c r="K32" s="531"/>
      <c r="L32" s="531"/>
      <c r="M32" s="532"/>
    </row>
    <row r="33" spans="1:13" ht="15.75" x14ac:dyDescent="0.2">
      <c r="A33" s="58"/>
      <c r="B33" s="694" t="s">
        <v>323</v>
      </c>
      <c r="C33" s="693"/>
      <c r="E33" s="974"/>
      <c r="F33" s="974"/>
      <c r="G33" s="539">
        <f>G28+1</f>
        <v>15</v>
      </c>
      <c r="H33" s="458" t="s">
        <v>0</v>
      </c>
      <c r="I33" s="538" t="s">
        <v>175</v>
      </c>
      <c r="J33" s="458" t="s">
        <v>243</v>
      </c>
      <c r="K33" s="458" t="s">
        <v>1</v>
      </c>
      <c r="L33" s="462">
        <v>0</v>
      </c>
      <c r="M33" s="463">
        <v>0.66666666666666663</v>
      </c>
    </row>
    <row r="34" spans="1:13" ht="15.75" x14ac:dyDescent="0.2">
      <c r="A34" s="58"/>
      <c r="B34" s="695" t="s">
        <v>170</v>
      </c>
      <c r="C34" s="693"/>
      <c r="E34" s="471"/>
      <c r="F34" s="471"/>
      <c r="G34" s="540">
        <f>G33+1</f>
        <v>16</v>
      </c>
      <c r="H34" s="534" t="s">
        <v>0</v>
      </c>
      <c r="I34" s="580" t="s">
        <v>443</v>
      </c>
      <c r="J34" s="534" t="s">
        <v>243</v>
      </c>
      <c r="K34" s="534" t="s">
        <v>1</v>
      </c>
      <c r="L34" s="536">
        <v>1</v>
      </c>
      <c r="M34" s="537">
        <f>M33+TIME(0,L33,)</f>
        <v>0.66666666666666663</v>
      </c>
    </row>
    <row r="35" spans="1:13" ht="15.75" x14ac:dyDescent="0.2">
      <c r="A35" s="58"/>
      <c r="B35" s="696" t="s">
        <v>171</v>
      </c>
      <c r="C35" s="693"/>
      <c r="E35" s="974"/>
      <c r="F35" s="974"/>
      <c r="G35" s="581">
        <f>G34+1</f>
        <v>17</v>
      </c>
      <c r="H35" s="544" t="s">
        <v>2</v>
      </c>
      <c r="I35" s="538" t="s">
        <v>3</v>
      </c>
      <c r="J35" s="458" t="s">
        <v>243</v>
      </c>
      <c r="K35" s="462" t="s">
        <v>4</v>
      </c>
      <c r="L35" s="462">
        <v>5</v>
      </c>
      <c r="M35" s="463">
        <f>M34+TIME(0,L34,)</f>
        <v>0.66736111111111107</v>
      </c>
    </row>
    <row r="36" spans="1:13" ht="15.75" x14ac:dyDescent="0.2">
      <c r="A36" s="58"/>
      <c r="B36" s="697" t="s">
        <v>168</v>
      </c>
      <c r="C36" s="693"/>
      <c r="E36" s="471"/>
      <c r="F36" s="471"/>
      <c r="G36" s="540">
        <f>G35+1</f>
        <v>18</v>
      </c>
      <c r="H36" s="535" t="s">
        <v>98</v>
      </c>
      <c r="I36" s="533" t="s">
        <v>439</v>
      </c>
      <c r="J36" s="543" t="s">
        <v>243</v>
      </c>
      <c r="K36" s="534" t="s">
        <v>4</v>
      </c>
      <c r="L36" s="536">
        <v>114</v>
      </c>
      <c r="M36" s="537">
        <f>M35+TIME(0,L35,)</f>
        <v>0.67083333333333328</v>
      </c>
    </row>
    <row r="37" spans="1:13" ht="15.75" x14ac:dyDescent="0.2">
      <c r="A37" s="58"/>
      <c r="B37" s="698" t="s">
        <v>342</v>
      </c>
      <c r="C37" s="693"/>
      <c r="E37" s="974"/>
      <c r="F37" s="974"/>
      <c r="G37" s="581">
        <f>G36+1</f>
        <v>19</v>
      </c>
      <c r="H37" s="461" t="s">
        <v>0</v>
      </c>
      <c r="I37" s="538" t="s">
        <v>411</v>
      </c>
      <c r="J37" s="458" t="s">
        <v>243</v>
      </c>
      <c r="K37" s="462" t="s">
        <v>4</v>
      </c>
      <c r="L37" s="462">
        <v>0</v>
      </c>
      <c r="M37" s="463">
        <f>M36+TIME(0,L36,)</f>
        <v>0.75</v>
      </c>
    </row>
    <row r="38" spans="1:13" ht="15.75" x14ac:dyDescent="0.2">
      <c r="A38" s="58"/>
      <c r="B38" s="698" t="s">
        <v>343</v>
      </c>
      <c r="C38" s="693"/>
      <c r="E38" s="974"/>
      <c r="F38" s="974"/>
      <c r="G38" s="581"/>
      <c r="H38" s="461"/>
      <c r="I38" s="538"/>
      <c r="J38" s="458"/>
      <c r="K38" s="462"/>
      <c r="L38" s="462"/>
      <c r="M38" s="463"/>
    </row>
    <row r="39" spans="1:13" ht="15.75" x14ac:dyDescent="0.2">
      <c r="A39" s="58"/>
      <c r="B39" s="698" t="s">
        <v>202</v>
      </c>
      <c r="C39" s="693"/>
      <c r="E39" s="515"/>
      <c r="F39" s="515"/>
      <c r="G39" s="526"/>
      <c r="H39" s="527"/>
      <c r="I39" s="528"/>
      <c r="J39" s="527"/>
      <c r="K39" s="527"/>
      <c r="L39" s="529"/>
      <c r="M39" s="530"/>
    </row>
    <row r="40" spans="1:13" ht="18" customHeight="1" x14ac:dyDescent="0.2">
      <c r="A40" s="58"/>
      <c r="B40" s="698" t="s">
        <v>348</v>
      </c>
      <c r="C40" s="693"/>
      <c r="E40" s="515"/>
      <c r="F40" s="515"/>
      <c r="G40" s="1438" t="s">
        <v>626</v>
      </c>
      <c r="H40" s="1438"/>
      <c r="I40" s="1438"/>
      <c r="J40" s="1438"/>
      <c r="K40" s="1438"/>
      <c r="L40" s="1438"/>
      <c r="M40" s="1438"/>
    </row>
    <row r="41" spans="1:13" ht="18.75" customHeight="1" x14ac:dyDescent="0.2">
      <c r="A41" s="58"/>
      <c r="B41" s="698" t="s">
        <v>344</v>
      </c>
      <c r="C41" s="693"/>
      <c r="E41" s="471"/>
      <c r="F41" s="471"/>
      <c r="G41" s="531"/>
      <c r="H41" s="531"/>
      <c r="I41" s="531"/>
      <c r="J41" s="531"/>
      <c r="K41" s="531"/>
      <c r="L41" s="531"/>
      <c r="M41" s="532"/>
    </row>
    <row r="42" spans="1:13" ht="15.75" x14ac:dyDescent="0.2">
      <c r="A42" s="58"/>
      <c r="B42" s="698" t="s">
        <v>201</v>
      </c>
      <c r="C42" s="693"/>
      <c r="E42" s="974"/>
      <c r="F42" s="974"/>
      <c r="G42" s="581">
        <f>G37+1</f>
        <v>20</v>
      </c>
      <c r="H42" s="458" t="s">
        <v>0</v>
      </c>
      <c r="I42" s="538" t="s">
        <v>175</v>
      </c>
      <c r="J42" s="458" t="s">
        <v>243</v>
      </c>
      <c r="K42" s="458" t="s">
        <v>1</v>
      </c>
      <c r="L42" s="462">
        <v>0</v>
      </c>
      <c r="M42" s="463">
        <v>0.33333333333333331</v>
      </c>
    </row>
    <row r="43" spans="1:13" ht="15.75" x14ac:dyDescent="0.2">
      <c r="A43" s="58"/>
      <c r="B43" s="698" t="s">
        <v>345</v>
      </c>
      <c r="C43" s="693"/>
      <c r="E43" s="471"/>
      <c r="F43" s="471"/>
      <c r="G43" s="540">
        <f>G42+1</f>
        <v>21</v>
      </c>
      <c r="H43" s="534" t="s">
        <v>0</v>
      </c>
      <c r="I43" s="580" t="s">
        <v>443</v>
      </c>
      <c r="J43" s="534" t="s">
        <v>243</v>
      </c>
      <c r="K43" s="534" t="s">
        <v>1</v>
      </c>
      <c r="L43" s="536">
        <v>5</v>
      </c>
      <c r="M43" s="537">
        <f t="shared" ref="M43:M49" si="2">M42+TIME(0,L42,)</f>
        <v>0.33333333333333331</v>
      </c>
    </row>
    <row r="44" spans="1:13" ht="16.5" thickBot="1" x14ac:dyDescent="0.25">
      <c r="A44" s="58"/>
      <c r="B44" s="699" t="s">
        <v>172</v>
      </c>
      <c r="C44" s="693"/>
      <c r="E44" s="974"/>
      <c r="F44" s="974"/>
      <c r="G44" s="581">
        <f>G43+1</f>
        <v>22</v>
      </c>
      <c r="H44" s="544" t="s">
        <v>2</v>
      </c>
      <c r="I44" s="538" t="s">
        <v>3</v>
      </c>
      <c r="J44" s="458" t="s">
        <v>243</v>
      </c>
      <c r="K44" s="462" t="s">
        <v>4</v>
      </c>
      <c r="L44" s="462">
        <v>5</v>
      </c>
      <c r="M44" s="463">
        <f t="shared" si="2"/>
        <v>0.33680555555555552</v>
      </c>
    </row>
    <row r="45" spans="1:13" ht="15.75" x14ac:dyDescent="0.2">
      <c r="A45" s="58"/>
      <c r="B45" s="60"/>
      <c r="C45" s="59"/>
      <c r="E45" s="471"/>
      <c r="F45" s="471"/>
      <c r="G45" s="540">
        <f>G44+1</f>
        <v>23</v>
      </c>
      <c r="H45" s="534" t="s">
        <v>0</v>
      </c>
      <c r="I45" s="543" t="s">
        <v>445</v>
      </c>
      <c r="J45" s="543" t="s">
        <v>243</v>
      </c>
      <c r="K45" s="534" t="s">
        <v>1</v>
      </c>
      <c r="L45" s="536">
        <v>5</v>
      </c>
      <c r="M45" s="537">
        <f t="shared" si="2"/>
        <v>0.34027777777777773</v>
      </c>
    </row>
    <row r="46" spans="1:13" ht="16.5" thickBot="1" x14ac:dyDescent="0.25">
      <c r="A46" s="851"/>
      <c r="B46" s="852" t="s">
        <v>675</v>
      </c>
      <c r="C46" s="853"/>
      <c r="E46" s="974"/>
      <c r="F46" s="974"/>
      <c r="G46" s="581">
        <f>G45+1</f>
        <v>24</v>
      </c>
      <c r="H46" s="461" t="s">
        <v>0</v>
      </c>
      <c r="I46" s="538" t="s">
        <v>439</v>
      </c>
      <c r="J46" s="458" t="s">
        <v>243</v>
      </c>
      <c r="K46" s="462" t="s">
        <v>4</v>
      </c>
      <c r="L46" s="462">
        <v>80</v>
      </c>
      <c r="M46" s="463">
        <f t="shared" si="2"/>
        <v>0.34374999999999994</v>
      </c>
    </row>
    <row r="47" spans="1:13" ht="15.75" x14ac:dyDescent="0.2">
      <c r="A47" s="1043"/>
      <c r="B47" s="1043"/>
      <c r="C47" s="1043"/>
      <c r="E47" s="471"/>
      <c r="F47" s="471"/>
      <c r="G47" s="540">
        <f>G46+1</f>
        <v>25</v>
      </c>
      <c r="H47" s="533" t="s">
        <v>5</v>
      </c>
      <c r="I47" s="533" t="s">
        <v>533</v>
      </c>
      <c r="J47" s="543" t="s">
        <v>243</v>
      </c>
      <c r="K47" s="543" t="s">
        <v>4</v>
      </c>
      <c r="L47" s="536">
        <v>15</v>
      </c>
      <c r="M47" s="537">
        <f t="shared" si="2"/>
        <v>0.39930555555555547</v>
      </c>
    </row>
    <row r="48" spans="1:13" ht="15" x14ac:dyDescent="0.2">
      <c r="A48" s="1043"/>
      <c r="B48" s="1043"/>
      <c r="C48" s="1043"/>
      <c r="E48" s="546"/>
      <c r="F48" s="547"/>
      <c r="G48" s="581">
        <f>G45+1</f>
        <v>24</v>
      </c>
      <c r="H48" s="470" t="s">
        <v>78</v>
      </c>
      <c r="I48" s="538" t="s">
        <v>448</v>
      </c>
      <c r="J48" s="470" t="s">
        <v>243</v>
      </c>
      <c r="K48" s="470" t="s">
        <v>4</v>
      </c>
      <c r="L48" s="462">
        <v>10</v>
      </c>
      <c r="M48" s="463">
        <f t="shared" si="2"/>
        <v>0.40972222222222215</v>
      </c>
    </row>
    <row r="49" spans="1:13" ht="18" customHeight="1" x14ac:dyDescent="0.2">
      <c r="A49" s="1043"/>
      <c r="B49" s="1043"/>
      <c r="C49" s="1043"/>
      <c r="E49" s="471"/>
      <c r="F49" s="471"/>
      <c r="G49" s="540">
        <f>G48+1</f>
        <v>25</v>
      </c>
      <c r="H49" s="534" t="s">
        <v>0</v>
      </c>
      <c r="I49" s="580" t="s">
        <v>246</v>
      </c>
      <c r="J49" s="474"/>
      <c r="K49" s="474" t="s">
        <v>4</v>
      </c>
      <c r="L49" s="536">
        <v>0</v>
      </c>
      <c r="M49" s="537">
        <f t="shared" si="2"/>
        <v>0.41666666666666657</v>
      </c>
    </row>
    <row r="50" spans="1:13" ht="18" customHeight="1" x14ac:dyDescent="0.2">
      <c r="A50" s="1043"/>
      <c r="B50" s="1043"/>
      <c r="C50" s="1043"/>
      <c r="E50" s="546"/>
      <c r="F50" s="547"/>
      <c r="G50" s="581"/>
      <c r="H50" s="19"/>
      <c r="I50" s="539"/>
      <c r="J50" s="470"/>
      <c r="K50" s="470"/>
      <c r="L50" s="542"/>
      <c r="M50" s="463"/>
    </row>
    <row r="51" spans="1:13" ht="18" customHeight="1" x14ac:dyDescent="0.2">
      <c r="A51" s="1043"/>
      <c r="B51" s="1043"/>
      <c r="C51" s="1043"/>
      <c r="E51" s="515"/>
      <c r="F51" s="515"/>
      <c r="G51" s="526"/>
      <c r="H51" s="527"/>
      <c r="I51" s="528"/>
      <c r="J51" s="527"/>
      <c r="K51" s="527"/>
      <c r="L51" s="529"/>
      <c r="M51" s="530"/>
    </row>
    <row r="52" spans="1:13" ht="18" x14ac:dyDescent="0.2">
      <c r="A52" s="1043"/>
      <c r="B52" s="1043"/>
      <c r="C52" s="1043"/>
      <c r="E52" s="515"/>
      <c r="F52" s="515"/>
      <c r="G52" s="1438"/>
      <c r="H52" s="1438"/>
      <c r="I52" s="1438"/>
      <c r="J52" s="1438"/>
      <c r="K52" s="1438"/>
      <c r="L52" s="1438"/>
      <c r="M52" s="1438"/>
    </row>
    <row r="53" spans="1:13" ht="15" x14ac:dyDescent="0.2">
      <c r="A53" s="1043"/>
      <c r="B53" s="1043"/>
      <c r="C53" s="1043"/>
      <c r="E53" s="546"/>
      <c r="F53" s="547"/>
      <c r="G53" s="19"/>
      <c r="H53" s="19"/>
      <c r="I53" s="25"/>
      <c r="J53" s="19"/>
      <c r="K53" s="19"/>
      <c r="L53" s="548"/>
      <c r="M53" s="549"/>
    </row>
    <row r="54" spans="1:13" ht="15" x14ac:dyDescent="0.2">
      <c r="A54" s="1043"/>
      <c r="B54" s="1043"/>
      <c r="C54" s="1043"/>
      <c r="E54" s="478"/>
      <c r="F54" s="479"/>
      <c r="G54" s="480"/>
      <c r="H54" s="480"/>
      <c r="I54" s="480"/>
      <c r="J54" s="472"/>
      <c r="K54" s="473"/>
      <c r="L54" s="481"/>
      <c r="M54" s="482"/>
    </row>
    <row r="55" spans="1:13" ht="15" x14ac:dyDescent="0.2">
      <c r="A55" s="1043"/>
      <c r="B55" s="1043"/>
      <c r="C55" s="1043"/>
      <c r="E55" s="546"/>
      <c r="F55" s="550"/>
      <c r="G55" s="551"/>
      <c r="H55" s="551"/>
      <c r="I55" s="469" t="s">
        <v>425</v>
      </c>
      <c r="J55" s="19"/>
      <c r="K55" s="25"/>
      <c r="L55" s="546"/>
      <c r="M55" s="549"/>
    </row>
    <row r="56" spans="1:13" ht="15.75" x14ac:dyDescent="0.2">
      <c r="A56" s="1043"/>
      <c r="B56" s="1043"/>
      <c r="C56" s="1043"/>
      <c r="E56" s="955"/>
      <c r="F56" s="955"/>
      <c r="G56" s="552"/>
      <c r="H56" s="552"/>
      <c r="I56" s="473" t="s">
        <v>426</v>
      </c>
      <c r="J56" s="480"/>
      <c r="K56" s="480"/>
      <c r="L56" s="955"/>
      <c r="M56" s="958"/>
    </row>
    <row r="57" spans="1:13" ht="15.75" x14ac:dyDescent="0.2">
      <c r="A57" s="1043"/>
      <c r="B57" s="1043"/>
      <c r="C57" s="1043"/>
      <c r="E57" s="950"/>
      <c r="F57" s="950"/>
      <c r="G57" s="551"/>
      <c r="H57" s="551"/>
      <c r="I57" s="25"/>
      <c r="J57" s="551"/>
      <c r="K57" s="25"/>
      <c r="L57" s="950"/>
      <c r="M57" s="553"/>
    </row>
    <row r="58" spans="1:13" ht="18" customHeight="1" x14ac:dyDescent="0.2">
      <c r="A58" s="1043"/>
      <c r="B58" s="1043"/>
      <c r="C58" s="1043"/>
      <c r="E58" s="955"/>
      <c r="F58" s="582"/>
      <c r="G58" s="955"/>
      <c r="H58" s="552"/>
      <c r="I58" s="480" t="s">
        <v>427</v>
      </c>
      <c r="J58" s="552"/>
      <c r="K58" s="480"/>
      <c r="L58" s="955"/>
      <c r="M58" s="958"/>
    </row>
    <row r="59" spans="1:13" ht="18" customHeight="1" x14ac:dyDescent="0.2">
      <c r="A59" s="1043"/>
      <c r="B59" s="1043"/>
      <c r="C59" s="1043"/>
      <c r="E59" s="950"/>
      <c r="F59" s="950"/>
      <c r="G59" s="551"/>
      <c r="H59" s="551"/>
      <c r="I59" s="25" t="s">
        <v>428</v>
      </c>
      <c r="J59" s="551"/>
      <c r="K59" s="25"/>
      <c r="L59" s="950"/>
      <c r="M59" s="553"/>
    </row>
    <row r="60" spans="1:13" ht="15.75" x14ac:dyDescent="0.2">
      <c r="A60" s="1043"/>
      <c r="B60" s="1043"/>
      <c r="C60" s="1043"/>
      <c r="E60" s="955"/>
      <c r="F60" s="582"/>
      <c r="G60" s="955"/>
      <c r="H60" s="552"/>
      <c r="I60" s="480"/>
      <c r="J60" s="552"/>
      <c r="K60" s="480"/>
      <c r="L60" s="955"/>
      <c r="M60" s="958"/>
    </row>
    <row r="61" spans="1:13" ht="18" customHeight="1" x14ac:dyDescent="0.2">
      <c r="A61" s="1043"/>
      <c r="B61" s="1043"/>
      <c r="C61" s="1043"/>
      <c r="E61" s="950"/>
      <c r="F61" s="950"/>
      <c r="G61" s="551"/>
      <c r="H61" s="551"/>
      <c r="I61" s="25" t="s">
        <v>400</v>
      </c>
      <c r="J61" s="551"/>
      <c r="K61" s="25"/>
      <c r="L61" s="950"/>
      <c r="M61" s="553"/>
    </row>
    <row r="62" spans="1:13" ht="15.75" x14ac:dyDescent="0.2">
      <c r="A62" s="1043"/>
      <c r="B62" s="1043"/>
      <c r="C62" s="1043"/>
      <c r="E62" s="955"/>
      <c r="F62" s="582"/>
      <c r="G62" s="955"/>
      <c r="H62" s="552"/>
      <c r="I62" s="480" t="s">
        <v>401</v>
      </c>
      <c r="J62" s="552"/>
      <c r="K62" s="480"/>
      <c r="L62" s="955"/>
      <c r="M62" s="958"/>
    </row>
    <row r="63" spans="1:13" x14ac:dyDescent="0.2">
      <c r="A63" s="1043"/>
      <c r="B63" s="1043"/>
      <c r="C63" s="1043"/>
      <c r="E63" s="448"/>
      <c r="F63" s="448"/>
      <c r="G63" s="448"/>
      <c r="H63" s="448"/>
      <c r="I63" s="448"/>
      <c r="J63" s="448"/>
      <c r="K63" s="448"/>
      <c r="L63" s="448"/>
      <c r="M63" s="484"/>
    </row>
    <row r="64" spans="1:13" x14ac:dyDescent="0.2">
      <c r="A64" s="1043"/>
      <c r="B64" s="1043"/>
      <c r="C64" s="1043"/>
      <c r="E64" s="907"/>
      <c r="F64" s="907"/>
      <c r="G64" s="907"/>
      <c r="H64" s="907"/>
      <c r="I64" s="907"/>
      <c r="J64" s="907"/>
      <c r="K64" s="907"/>
      <c r="L64" s="907"/>
      <c r="M64" s="907"/>
    </row>
    <row r="65" spans="1:13" x14ac:dyDescent="0.2">
      <c r="A65" s="1043"/>
      <c r="B65" s="1043"/>
      <c r="C65" s="1043"/>
      <c r="E65" s="907"/>
      <c r="F65" s="907"/>
      <c r="G65" s="907"/>
      <c r="H65" s="907"/>
      <c r="I65" s="907"/>
      <c r="J65" s="907"/>
      <c r="K65" s="907"/>
      <c r="L65" s="907"/>
      <c r="M65" s="907"/>
    </row>
    <row r="66" spans="1:13" x14ac:dyDescent="0.2">
      <c r="A66" s="1043"/>
      <c r="B66" s="1043"/>
      <c r="C66" s="1043"/>
      <c r="E66" s="907"/>
      <c r="F66" s="907"/>
      <c r="G66" s="907"/>
      <c r="H66" s="907"/>
      <c r="I66" s="907"/>
      <c r="J66" s="907"/>
      <c r="K66" s="907"/>
      <c r="L66" s="907"/>
      <c r="M66" s="907"/>
    </row>
    <row r="67" spans="1:13" ht="18" customHeight="1" x14ac:dyDescent="0.2">
      <c r="A67" s="1043"/>
      <c r="B67" s="1043"/>
      <c r="C67" s="1043"/>
      <c r="E67" s="907"/>
      <c r="F67" s="907"/>
      <c r="G67" s="907"/>
      <c r="H67" s="907"/>
      <c r="I67" s="907"/>
      <c r="J67" s="907"/>
      <c r="K67" s="907"/>
      <c r="L67" s="907"/>
      <c r="M67" s="907"/>
    </row>
    <row r="68" spans="1:13" x14ac:dyDescent="0.2">
      <c r="A68" s="1043"/>
      <c r="B68" s="1043"/>
      <c r="C68" s="1043"/>
      <c r="E68" s="907"/>
      <c r="F68" s="907"/>
      <c r="G68" s="907"/>
      <c r="H68" s="907"/>
      <c r="I68" s="907"/>
      <c r="J68" s="907"/>
      <c r="K68" s="907"/>
      <c r="L68" s="907"/>
      <c r="M68" s="907"/>
    </row>
    <row r="69" spans="1:13" x14ac:dyDescent="0.2">
      <c r="A69" s="1043"/>
      <c r="B69" s="1043"/>
      <c r="C69" s="1043"/>
      <c r="E69" s="907"/>
      <c r="F69" s="907"/>
      <c r="G69" s="907"/>
      <c r="H69" s="907"/>
      <c r="I69" s="907"/>
      <c r="J69" s="907"/>
      <c r="K69" s="907"/>
      <c r="L69" s="907"/>
      <c r="M69" s="907"/>
    </row>
    <row r="70" spans="1:13" x14ac:dyDescent="0.2">
      <c r="A70" s="1043"/>
      <c r="B70" s="1043"/>
      <c r="C70" s="1043"/>
      <c r="E70" s="907"/>
      <c r="F70" s="907"/>
      <c r="G70" s="907"/>
      <c r="H70" s="907"/>
      <c r="I70" s="907"/>
      <c r="J70" s="907"/>
      <c r="K70" s="907"/>
      <c r="L70" s="907"/>
      <c r="M70" s="907"/>
    </row>
    <row r="71" spans="1:13" x14ac:dyDescent="0.2">
      <c r="A71" s="1043"/>
      <c r="B71" s="1043"/>
      <c r="C71" s="1043"/>
      <c r="E71" s="907"/>
      <c r="F71" s="907"/>
      <c r="G71" s="907"/>
      <c r="H71" s="907"/>
      <c r="I71" s="907"/>
      <c r="J71" s="907"/>
      <c r="K71" s="907"/>
      <c r="L71" s="907"/>
      <c r="M71" s="907"/>
    </row>
    <row r="72" spans="1:13" x14ac:dyDescent="0.2">
      <c r="A72" s="1043"/>
      <c r="B72" s="1043"/>
      <c r="C72" s="1043"/>
      <c r="E72" s="907"/>
      <c r="F72" s="907"/>
      <c r="G72" s="907"/>
      <c r="H72" s="907"/>
      <c r="I72" s="907"/>
      <c r="J72" s="907"/>
      <c r="K72" s="907"/>
      <c r="L72" s="907"/>
      <c r="M72" s="907"/>
    </row>
    <row r="73" spans="1:13" x14ac:dyDescent="0.2">
      <c r="A73" s="1043"/>
      <c r="B73" s="1043"/>
      <c r="C73" s="1043"/>
      <c r="E73" s="907"/>
      <c r="F73" s="907"/>
      <c r="G73" s="907"/>
      <c r="H73" s="907"/>
      <c r="I73" s="907"/>
      <c r="J73" s="907"/>
      <c r="K73" s="907"/>
      <c r="L73" s="907"/>
      <c r="M73" s="907"/>
    </row>
    <row r="74" spans="1:13" x14ac:dyDescent="0.2">
      <c r="A74" s="1043"/>
      <c r="B74" s="1043"/>
      <c r="C74" s="1043"/>
      <c r="E74" s="907"/>
      <c r="F74" s="907"/>
      <c r="G74" s="907"/>
      <c r="H74" s="907"/>
      <c r="I74" s="907"/>
      <c r="J74" s="907"/>
      <c r="K74" s="907"/>
      <c r="L74" s="907"/>
      <c r="M74" s="907"/>
    </row>
    <row r="75" spans="1:13" x14ac:dyDescent="0.2">
      <c r="E75" s="907"/>
      <c r="F75" s="907"/>
      <c r="G75" s="907"/>
      <c r="H75" s="907"/>
      <c r="I75" s="907"/>
      <c r="J75" s="907"/>
      <c r="K75" s="907"/>
      <c r="L75" s="907"/>
      <c r="M75" s="907"/>
    </row>
    <row r="76" spans="1:13" ht="18" customHeight="1" x14ac:dyDescent="0.2">
      <c r="E76" s="907"/>
      <c r="F76" s="907"/>
      <c r="G76" s="907"/>
      <c r="H76" s="907"/>
      <c r="I76" s="907"/>
      <c r="J76" s="907"/>
      <c r="K76" s="907"/>
      <c r="L76" s="907"/>
      <c r="M76" s="907"/>
    </row>
    <row r="77" spans="1:13" x14ac:dyDescent="0.2">
      <c r="E77" s="907"/>
      <c r="F77" s="907"/>
      <c r="G77" s="907"/>
      <c r="H77" s="907"/>
      <c r="I77" s="907"/>
      <c r="J77" s="907"/>
      <c r="K77" s="907"/>
      <c r="L77" s="907"/>
      <c r="M77" s="907"/>
    </row>
    <row r="78" spans="1:13" x14ac:dyDescent="0.2">
      <c r="E78" s="907"/>
      <c r="F78" s="907"/>
      <c r="G78" s="907"/>
      <c r="H78" s="907"/>
      <c r="I78" s="907"/>
      <c r="J78" s="907"/>
      <c r="K78" s="907"/>
      <c r="L78" s="907"/>
      <c r="M78" s="907"/>
    </row>
    <row r="79" spans="1:13" x14ac:dyDescent="0.2">
      <c r="E79" s="907"/>
      <c r="F79" s="907"/>
      <c r="G79" s="907"/>
      <c r="H79" s="907"/>
      <c r="I79" s="907"/>
      <c r="J79" s="907"/>
      <c r="K79" s="907"/>
      <c r="L79" s="907"/>
      <c r="M79" s="907"/>
    </row>
    <row r="80" spans="1:13" x14ac:dyDescent="0.2">
      <c r="E80" s="907"/>
      <c r="F80" s="907"/>
      <c r="G80" s="907"/>
      <c r="H80" s="907"/>
      <c r="I80" s="907"/>
      <c r="J80" s="907"/>
      <c r="K80" s="907"/>
      <c r="L80" s="907"/>
      <c r="M80" s="907"/>
    </row>
    <row r="81" spans="5:13" x14ac:dyDescent="0.2">
      <c r="E81" s="907"/>
      <c r="F81" s="907"/>
      <c r="G81" s="907"/>
      <c r="H81" s="907"/>
      <c r="I81" s="907"/>
      <c r="J81" s="907"/>
      <c r="K81" s="907"/>
      <c r="L81" s="907"/>
      <c r="M81" s="907"/>
    </row>
  </sheetData>
  <mergeCells count="9">
    <mergeCell ref="F2:M2"/>
    <mergeCell ref="F3:M3"/>
    <mergeCell ref="F4:M4"/>
    <mergeCell ref="G8:M8"/>
    <mergeCell ref="B4:B6"/>
    <mergeCell ref="G40:M40"/>
    <mergeCell ref="G31:M31"/>
    <mergeCell ref="G52:M52"/>
    <mergeCell ref="G22:M22"/>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74"/>
  <sheetViews>
    <sheetView zoomScale="66" workbookViewId="0">
      <selection sqref="A1:C74"/>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x14ac:dyDescent="0.2">
      <c r="A1" s="848"/>
      <c r="B1" s="849" t="s">
        <v>675</v>
      </c>
      <c r="C1" s="57"/>
      <c r="E1" s="645"/>
      <c r="F1" s="645"/>
      <c r="G1" s="645"/>
      <c r="H1" s="645"/>
      <c r="I1" s="645"/>
      <c r="J1" s="645"/>
      <c r="K1" s="645"/>
      <c r="L1" s="646"/>
    </row>
    <row r="2" spans="1:13" ht="18" customHeight="1" thickBot="1" x14ac:dyDescent="0.25">
      <c r="A2" s="850"/>
      <c r="B2" s="752"/>
      <c r="C2" s="59"/>
      <c r="E2" s="1473" t="s">
        <v>113</v>
      </c>
      <c r="F2" s="1473"/>
      <c r="G2" s="1473"/>
      <c r="H2" s="1473"/>
      <c r="I2" s="1473"/>
      <c r="J2" s="1473"/>
      <c r="K2" s="1473"/>
      <c r="L2" s="1473"/>
    </row>
    <row r="3" spans="1:13" ht="18" customHeight="1" thickBot="1" x14ac:dyDescent="0.25">
      <c r="A3" s="850"/>
      <c r="B3" s="392" t="s">
        <v>106</v>
      </c>
      <c r="C3" s="59"/>
      <c r="E3" s="1474" t="s">
        <v>114</v>
      </c>
      <c r="F3" s="1474"/>
      <c r="G3" s="1474"/>
      <c r="H3" s="1474"/>
      <c r="I3" s="1474"/>
      <c r="J3" s="1474"/>
      <c r="K3" s="1474"/>
      <c r="L3" s="1474"/>
    </row>
    <row r="4" spans="1:13" ht="18" customHeight="1" x14ac:dyDescent="0.2">
      <c r="A4" s="850"/>
      <c r="B4" s="1155" t="str">
        <f>Title!$B$4</f>
        <v>R2</v>
      </c>
      <c r="C4" s="59"/>
      <c r="E4" s="1475" t="s">
        <v>132</v>
      </c>
      <c r="F4" s="1475"/>
      <c r="G4" s="1475"/>
      <c r="H4" s="1475"/>
      <c r="I4" s="1475"/>
      <c r="J4" s="1475"/>
      <c r="K4" s="1475"/>
      <c r="L4" s="1475"/>
    </row>
    <row r="5" spans="1:13" ht="18" customHeight="1" x14ac:dyDescent="0.2">
      <c r="A5" s="850"/>
      <c r="B5" s="1156"/>
      <c r="C5" s="59"/>
      <c r="E5" s="644" t="s">
        <v>6</v>
      </c>
      <c r="F5" s="487" t="s">
        <v>534</v>
      </c>
      <c r="G5" s="488"/>
      <c r="H5" s="489"/>
      <c r="I5" s="489"/>
      <c r="J5" s="489"/>
      <c r="K5" s="489"/>
      <c r="L5" s="490"/>
      <c r="M5" s="502"/>
    </row>
    <row r="6" spans="1:13" ht="18" customHeight="1" thickBot="1" x14ac:dyDescent="0.25">
      <c r="A6" s="850"/>
      <c r="B6" s="1157"/>
      <c r="C6" s="59"/>
      <c r="E6" s="644" t="s">
        <v>6</v>
      </c>
      <c r="F6" s="487" t="s">
        <v>535</v>
      </c>
      <c r="G6" s="488"/>
      <c r="H6" s="489"/>
      <c r="I6" s="489"/>
      <c r="J6" s="489"/>
      <c r="K6" s="489"/>
      <c r="L6" s="490"/>
      <c r="M6" s="502"/>
    </row>
    <row r="7" spans="1:13" ht="18" customHeight="1" thickBot="1" x14ac:dyDescent="0.25">
      <c r="A7" s="850"/>
      <c r="B7" s="60"/>
      <c r="C7" s="753"/>
      <c r="E7" s="491"/>
      <c r="F7" s="1438" t="s">
        <v>627</v>
      </c>
      <c r="G7" s="1438"/>
      <c r="H7" s="1438"/>
      <c r="I7" s="1438"/>
      <c r="J7" s="1438"/>
      <c r="K7" s="1438"/>
      <c r="L7" s="1438"/>
      <c r="M7" s="1130"/>
    </row>
    <row r="8" spans="1:13" ht="18" customHeight="1" x14ac:dyDescent="0.2">
      <c r="A8" s="850"/>
      <c r="B8" s="677" t="s">
        <v>169</v>
      </c>
      <c r="C8" s="678"/>
      <c r="E8" s="492"/>
      <c r="F8" s="493"/>
      <c r="G8" s="494"/>
      <c r="H8" s="494"/>
      <c r="I8" s="494"/>
      <c r="J8" s="494"/>
      <c r="K8" s="494"/>
      <c r="L8" s="495"/>
      <c r="M8" s="1130"/>
    </row>
    <row r="9" spans="1:13" ht="18" customHeight="1" x14ac:dyDescent="0.2">
      <c r="A9" s="850"/>
      <c r="B9" s="679" t="s">
        <v>198</v>
      </c>
      <c r="C9" s="678"/>
      <c r="E9" s="496"/>
      <c r="F9" s="497">
        <v>1</v>
      </c>
      <c r="G9" s="498" t="s">
        <v>0</v>
      </c>
      <c r="H9" s="499" t="s">
        <v>430</v>
      </c>
      <c r="I9" s="499" t="s">
        <v>243</v>
      </c>
      <c r="J9" s="499" t="s">
        <v>1</v>
      </c>
      <c r="K9" s="500">
        <v>1</v>
      </c>
      <c r="L9" s="501">
        <v>0.66666666666666663</v>
      </c>
      <c r="M9" s="502"/>
    </row>
    <row r="10" spans="1:13" ht="18" customHeight="1" x14ac:dyDescent="0.2">
      <c r="A10" s="58"/>
      <c r="B10" s="60"/>
      <c r="C10" s="59"/>
      <c r="E10" s="979"/>
      <c r="F10" s="455">
        <v>2</v>
      </c>
      <c r="G10" s="459" t="s">
        <v>0</v>
      </c>
      <c r="H10" s="464" t="s">
        <v>601</v>
      </c>
      <c r="I10" s="456" t="s">
        <v>243</v>
      </c>
      <c r="J10" s="456" t="s">
        <v>1</v>
      </c>
      <c r="K10" s="460">
        <v>10</v>
      </c>
      <c r="L10" s="503">
        <f>L9+TIME(0,K9,0)</f>
        <v>0.66736111111111107</v>
      </c>
      <c r="M10" s="502"/>
    </row>
    <row r="11" spans="1:13" ht="18" customHeight="1" x14ac:dyDescent="0.2">
      <c r="A11" s="850"/>
      <c r="B11" s="680" t="s">
        <v>224</v>
      </c>
      <c r="C11" s="678"/>
      <c r="E11" s="112"/>
      <c r="F11" s="504">
        <v>3</v>
      </c>
      <c r="G11" s="505" t="s">
        <v>0</v>
      </c>
      <c r="H11" s="506" t="s">
        <v>431</v>
      </c>
      <c r="I11" s="499" t="s">
        <v>243</v>
      </c>
      <c r="J11" s="499" t="s">
        <v>1</v>
      </c>
      <c r="K11" s="500">
        <v>1</v>
      </c>
      <c r="L11" s="501">
        <f>L10+TIME(0,K10,0)</f>
        <v>0.67430555555555549</v>
      </c>
      <c r="M11" s="502"/>
    </row>
    <row r="12" spans="1:13" ht="18" customHeight="1" thickBot="1" x14ac:dyDescent="0.25">
      <c r="A12" s="58"/>
      <c r="B12" s="692" t="s">
        <v>338</v>
      </c>
      <c r="C12" s="678"/>
      <c r="E12" s="979"/>
      <c r="F12" s="455">
        <v>4</v>
      </c>
      <c r="G12" s="459" t="s">
        <v>2</v>
      </c>
      <c r="H12" s="464" t="s">
        <v>432</v>
      </c>
      <c r="I12" s="456" t="s">
        <v>243</v>
      </c>
      <c r="J12" s="456" t="s">
        <v>1</v>
      </c>
      <c r="K12" s="460">
        <v>4</v>
      </c>
      <c r="L12" s="503">
        <f>L11+TIME(0,K11,0)</f>
        <v>0.67499999999999993</v>
      </c>
      <c r="M12" s="502"/>
    </row>
    <row r="13" spans="1:13" ht="18" customHeight="1" x14ac:dyDescent="0.2">
      <c r="A13" s="58"/>
      <c r="B13" s="689" t="s">
        <v>374</v>
      </c>
      <c r="C13" s="678"/>
      <c r="E13" s="906"/>
      <c r="F13" s="905">
        <v>5</v>
      </c>
      <c r="G13" s="904" t="s">
        <v>78</v>
      </c>
      <c r="H13" s="903" t="s">
        <v>437</v>
      </c>
      <c r="I13" s="904" t="s">
        <v>243</v>
      </c>
      <c r="J13" s="904" t="s">
        <v>4</v>
      </c>
      <c r="K13" s="902">
        <v>104</v>
      </c>
      <c r="L13" s="896">
        <f>L12+TIME(0,K12,0)</f>
        <v>0.6777777777777777</v>
      </c>
      <c r="M13" s="502"/>
    </row>
    <row r="14" spans="1:13" ht="18" customHeight="1" x14ac:dyDescent="0.2">
      <c r="A14" s="58"/>
      <c r="B14" s="690" t="s">
        <v>467</v>
      </c>
      <c r="C14" s="691"/>
      <c r="E14" s="979"/>
      <c r="F14" s="508">
        <v>6</v>
      </c>
      <c r="G14" s="509" t="s">
        <v>0</v>
      </c>
      <c r="H14" s="510" t="s">
        <v>133</v>
      </c>
      <c r="I14" s="509" t="s">
        <v>243</v>
      </c>
      <c r="J14" s="509" t="s">
        <v>1</v>
      </c>
      <c r="K14" s="511">
        <v>0</v>
      </c>
      <c r="L14" s="503">
        <f>L13+TIME(0,K13,0)</f>
        <v>0.74999999999999989</v>
      </c>
      <c r="M14" s="112"/>
    </row>
    <row r="15" spans="1:13" ht="18" customHeight="1" x14ac:dyDescent="0.2">
      <c r="A15" s="58"/>
      <c r="B15" s="688" t="s">
        <v>493</v>
      </c>
      <c r="C15" s="615"/>
      <c r="E15" s="112"/>
      <c r="F15" s="512"/>
      <c r="G15" s="513"/>
      <c r="H15" s="514"/>
      <c r="I15" s="513"/>
      <c r="J15" s="513"/>
      <c r="K15" s="500"/>
      <c r="L15" s="501"/>
      <c r="M15" s="877"/>
    </row>
    <row r="16" spans="1:13" ht="18" customHeight="1" x14ac:dyDescent="0.2">
      <c r="A16" s="58"/>
      <c r="B16" s="60"/>
      <c r="C16" s="59"/>
      <c r="E16" s="516"/>
      <c r="F16" s="1438" t="s">
        <v>628</v>
      </c>
      <c r="G16" s="1438"/>
      <c r="H16" s="1438"/>
      <c r="I16" s="1438"/>
      <c r="J16" s="1438"/>
      <c r="K16" s="1438"/>
      <c r="L16" s="1438"/>
      <c r="M16" s="502"/>
    </row>
    <row r="17" spans="1:13" ht="18" customHeight="1" x14ac:dyDescent="0.2">
      <c r="A17" s="58"/>
      <c r="B17" s="60"/>
      <c r="C17" s="59"/>
      <c r="E17" s="979"/>
      <c r="F17" s="494"/>
      <c r="G17" s="494"/>
      <c r="H17" s="494"/>
      <c r="I17" s="494"/>
      <c r="J17" s="494"/>
      <c r="K17" s="494"/>
      <c r="L17" s="495"/>
      <c r="M17" s="502"/>
    </row>
    <row r="18" spans="1:13" ht="18" customHeight="1" x14ac:dyDescent="0.2">
      <c r="A18" s="850"/>
      <c r="B18" s="681" t="s">
        <v>334</v>
      </c>
      <c r="C18" s="678"/>
      <c r="E18" s="112"/>
      <c r="F18" s="504">
        <v>7</v>
      </c>
      <c r="G18" s="505" t="s">
        <v>0</v>
      </c>
      <c r="H18" s="506" t="s">
        <v>175</v>
      </c>
      <c r="I18" s="499" t="s">
        <v>243</v>
      </c>
      <c r="J18" s="499" t="s">
        <v>1</v>
      </c>
      <c r="K18" s="500">
        <v>1</v>
      </c>
      <c r="L18" s="501">
        <v>0.33333333333333331</v>
      </c>
      <c r="M18" s="502"/>
    </row>
    <row r="19" spans="1:13" ht="18" customHeight="1" x14ac:dyDescent="0.25">
      <c r="A19" s="58"/>
      <c r="B19" s="683" t="s">
        <v>373</v>
      </c>
      <c r="C19" s="678"/>
      <c r="E19" s="979"/>
      <c r="F19" s="508">
        <v>8</v>
      </c>
      <c r="G19" s="509" t="s">
        <v>2</v>
      </c>
      <c r="H19" s="510" t="s">
        <v>432</v>
      </c>
      <c r="I19" s="509" t="s">
        <v>243</v>
      </c>
      <c r="J19" s="509" t="s">
        <v>4</v>
      </c>
      <c r="K19" s="511">
        <v>1</v>
      </c>
      <c r="L19" s="503">
        <f>L18+TIME(0,K18,0)</f>
        <v>0.33402777777777776</v>
      </c>
      <c r="M19" s="502"/>
    </row>
    <row r="20" spans="1:13" ht="18" customHeight="1" x14ac:dyDescent="0.25">
      <c r="A20" s="58"/>
      <c r="B20" s="684" t="s">
        <v>392</v>
      </c>
      <c r="C20" s="678"/>
      <c r="E20" s="496"/>
      <c r="F20" s="517">
        <v>9</v>
      </c>
      <c r="G20" s="499" t="s">
        <v>78</v>
      </c>
      <c r="H20" s="514" t="s">
        <v>437</v>
      </c>
      <c r="I20" s="499" t="s">
        <v>6</v>
      </c>
      <c r="J20" s="499" t="s">
        <v>4</v>
      </c>
      <c r="K20" s="500">
        <v>118</v>
      </c>
      <c r="L20" s="501">
        <f>L19+TIME(0,K19,0)</f>
        <v>0.3347222222222222</v>
      </c>
      <c r="M20" s="502"/>
    </row>
    <row r="21" spans="1:13" ht="18" customHeight="1" x14ac:dyDescent="0.25">
      <c r="A21" s="58"/>
      <c r="B21" s="685" t="s">
        <v>391</v>
      </c>
      <c r="C21" s="678"/>
      <c r="E21" s="900"/>
      <c r="F21" s="899">
        <v>10</v>
      </c>
      <c r="G21" s="898" t="s">
        <v>0</v>
      </c>
      <c r="H21" s="897" t="s">
        <v>133</v>
      </c>
      <c r="I21" s="898" t="s">
        <v>6</v>
      </c>
      <c r="J21" s="898" t="s">
        <v>1</v>
      </c>
      <c r="K21" s="998">
        <v>0</v>
      </c>
      <c r="L21" s="999">
        <f>L20+TIME(0,K20,0)</f>
        <v>0.41666666666666663</v>
      </c>
      <c r="M21" s="502"/>
    </row>
    <row r="22" spans="1:13" ht="18" customHeight="1" x14ac:dyDescent="0.25">
      <c r="A22" s="58"/>
      <c r="B22" s="686" t="s">
        <v>469</v>
      </c>
      <c r="C22" s="678"/>
      <c r="E22" s="901"/>
      <c r="F22" s="1000"/>
      <c r="G22" s="1001"/>
      <c r="H22" s="1002"/>
      <c r="I22" s="1001"/>
      <c r="J22" s="1001"/>
      <c r="K22" s="1003"/>
      <c r="L22" s="896"/>
      <c r="M22" s="502"/>
    </row>
    <row r="23" spans="1:13" ht="18" customHeight="1" x14ac:dyDescent="0.25">
      <c r="A23" s="58"/>
      <c r="B23" s="687" t="s">
        <v>470</v>
      </c>
      <c r="C23" s="678"/>
      <c r="E23" s="516"/>
      <c r="F23" s="1438" t="s">
        <v>629</v>
      </c>
      <c r="G23" s="1438"/>
      <c r="H23" s="1438"/>
      <c r="I23" s="1438"/>
      <c r="J23" s="1438"/>
      <c r="K23" s="1438"/>
      <c r="L23" s="1438"/>
      <c r="M23" s="502"/>
    </row>
    <row r="24" spans="1:13" ht="18" customHeight="1" x14ac:dyDescent="0.2">
      <c r="A24" s="58"/>
      <c r="B24" s="766" t="s">
        <v>42</v>
      </c>
      <c r="C24" s="678"/>
      <c r="E24" s="979"/>
      <c r="F24" s="494"/>
      <c r="G24" s="494"/>
      <c r="H24" s="494"/>
      <c r="I24" s="494"/>
      <c r="J24" s="494"/>
      <c r="K24" s="494"/>
      <c r="L24" s="495"/>
      <c r="M24" s="502"/>
    </row>
    <row r="25" spans="1:13" ht="18" customHeight="1" x14ac:dyDescent="0.2">
      <c r="A25" s="58"/>
      <c r="B25" s="847" t="s">
        <v>36</v>
      </c>
      <c r="C25" s="678"/>
      <c r="E25" s="112"/>
      <c r="F25" s="504">
        <v>15</v>
      </c>
      <c r="G25" s="505" t="s">
        <v>0</v>
      </c>
      <c r="H25" s="506" t="s">
        <v>21</v>
      </c>
      <c r="I25" s="499" t="s">
        <v>243</v>
      </c>
      <c r="J25" s="499" t="s">
        <v>1</v>
      </c>
      <c r="K25" s="500">
        <v>1</v>
      </c>
      <c r="L25" s="501">
        <v>0.33333333333333331</v>
      </c>
      <c r="M25" s="502"/>
    </row>
    <row r="26" spans="1:13" ht="18" customHeight="1" x14ac:dyDescent="0.2">
      <c r="A26" s="58"/>
      <c r="B26" s="60"/>
      <c r="C26" s="615"/>
      <c r="E26" s="979"/>
      <c r="F26" s="508">
        <v>16</v>
      </c>
      <c r="G26" s="509" t="s">
        <v>2</v>
      </c>
      <c r="H26" s="510" t="s">
        <v>432</v>
      </c>
      <c r="I26" s="509" t="s">
        <v>243</v>
      </c>
      <c r="J26" s="509" t="s">
        <v>4</v>
      </c>
      <c r="K26" s="511">
        <v>1</v>
      </c>
      <c r="L26" s="503">
        <f>L25+TIME(0,K25,0)</f>
        <v>0.33402777777777776</v>
      </c>
      <c r="M26" s="502"/>
    </row>
    <row r="27" spans="1:13" ht="18" customHeight="1" x14ac:dyDescent="0.2">
      <c r="A27" s="58"/>
      <c r="B27" s="60"/>
      <c r="C27" s="59"/>
      <c r="E27" s="496"/>
      <c r="F27" s="517">
        <v>17</v>
      </c>
      <c r="G27" s="499" t="s">
        <v>78</v>
      </c>
      <c r="H27" s="514" t="s">
        <v>437</v>
      </c>
      <c r="I27" s="499" t="s">
        <v>6</v>
      </c>
      <c r="J27" s="499" t="s">
        <v>4</v>
      </c>
      <c r="K27" s="500">
        <v>118</v>
      </c>
      <c r="L27" s="501">
        <f>L26+TIME(0,K26,0)</f>
        <v>0.3347222222222222</v>
      </c>
      <c r="M27" s="502"/>
    </row>
    <row r="28" spans="1:13" ht="18" customHeight="1" x14ac:dyDescent="0.2">
      <c r="A28" s="58"/>
      <c r="B28" s="60"/>
      <c r="C28" s="59"/>
      <c r="E28" s="900"/>
      <c r="F28" s="899">
        <v>18</v>
      </c>
      <c r="G28" s="898" t="s">
        <v>0</v>
      </c>
      <c r="H28" s="897" t="s">
        <v>133</v>
      </c>
      <c r="I28" s="898" t="s">
        <v>6</v>
      </c>
      <c r="J28" s="898" t="s">
        <v>1</v>
      </c>
      <c r="K28" s="998">
        <v>0</v>
      </c>
      <c r="L28" s="999">
        <f>L27+TIME(0,K27,0)</f>
        <v>0.41666666666666663</v>
      </c>
      <c r="M28" s="502"/>
    </row>
    <row r="29" spans="1:13" ht="18" customHeight="1" x14ac:dyDescent="0.2">
      <c r="A29" s="58"/>
      <c r="B29" s="60"/>
      <c r="C29" s="59"/>
      <c r="E29" s="901"/>
      <c r="F29" s="1000"/>
      <c r="G29" s="1001"/>
      <c r="H29" s="1002"/>
      <c r="I29" s="1001"/>
      <c r="J29" s="1001"/>
      <c r="K29" s="1003"/>
      <c r="L29" s="896"/>
      <c r="M29" s="502"/>
    </row>
    <row r="30" spans="1:13" ht="18" customHeight="1" thickBot="1" x14ac:dyDescent="0.25">
      <c r="A30" s="58"/>
      <c r="B30" s="60"/>
      <c r="C30" s="59"/>
      <c r="E30" s="516"/>
      <c r="F30" s="1438" t="s">
        <v>630</v>
      </c>
      <c r="G30" s="1438"/>
      <c r="H30" s="1438"/>
      <c r="I30" s="1438"/>
      <c r="J30" s="1438"/>
      <c r="K30" s="1438"/>
      <c r="L30" s="1438"/>
      <c r="M30" s="502"/>
    </row>
    <row r="31" spans="1:13" ht="18" customHeight="1" x14ac:dyDescent="0.2">
      <c r="A31" s="58"/>
      <c r="B31" s="827" t="s">
        <v>397</v>
      </c>
      <c r="C31" s="693"/>
      <c r="E31" s="979"/>
      <c r="F31" s="494"/>
      <c r="G31" s="494"/>
      <c r="H31" s="494"/>
      <c r="I31" s="494"/>
      <c r="J31" s="494"/>
      <c r="K31" s="494"/>
      <c r="L31" s="495"/>
      <c r="M31" s="502"/>
    </row>
    <row r="32" spans="1:13" ht="18" customHeight="1" x14ac:dyDescent="0.2">
      <c r="A32" s="58"/>
      <c r="B32" s="828" t="s">
        <v>346</v>
      </c>
      <c r="C32" s="693"/>
      <c r="E32" s="112"/>
      <c r="F32" s="504">
        <v>23</v>
      </c>
      <c r="G32" s="505" t="s">
        <v>0</v>
      </c>
      <c r="H32" s="506" t="s">
        <v>175</v>
      </c>
      <c r="I32" s="499" t="s">
        <v>243</v>
      </c>
      <c r="J32" s="499" t="s">
        <v>1</v>
      </c>
      <c r="K32" s="500">
        <v>1</v>
      </c>
      <c r="L32" s="501">
        <v>0.33333333333333331</v>
      </c>
      <c r="M32" s="502"/>
    </row>
    <row r="33" spans="1:13" ht="18" customHeight="1" x14ac:dyDescent="0.2">
      <c r="A33" s="58"/>
      <c r="B33" s="694" t="s">
        <v>323</v>
      </c>
      <c r="C33" s="693"/>
      <c r="E33" s="979"/>
      <c r="F33" s="508">
        <v>24</v>
      </c>
      <c r="G33" s="509" t="s">
        <v>2</v>
      </c>
      <c r="H33" s="510" t="s">
        <v>432</v>
      </c>
      <c r="I33" s="509" t="s">
        <v>243</v>
      </c>
      <c r="J33" s="509" t="s">
        <v>4</v>
      </c>
      <c r="K33" s="511">
        <v>1</v>
      </c>
      <c r="L33" s="503">
        <f t="shared" ref="L33:L39" si="0">L32+TIME(0,K32,0)</f>
        <v>0.33402777777777776</v>
      </c>
      <c r="M33" s="502"/>
    </row>
    <row r="34" spans="1:13" ht="18" customHeight="1" x14ac:dyDescent="0.2">
      <c r="A34" s="58"/>
      <c r="B34" s="695" t="s">
        <v>170</v>
      </c>
      <c r="C34" s="693"/>
      <c r="E34" s="496"/>
      <c r="F34" s="517">
        <v>25</v>
      </c>
      <c r="G34" s="499" t="s">
        <v>78</v>
      </c>
      <c r="H34" s="514" t="s">
        <v>536</v>
      </c>
      <c r="I34" s="499" t="s">
        <v>6</v>
      </c>
      <c r="J34" s="499" t="s">
        <v>4</v>
      </c>
      <c r="K34" s="500">
        <v>106</v>
      </c>
      <c r="L34" s="501">
        <f t="shared" si="0"/>
        <v>0.3347222222222222</v>
      </c>
      <c r="M34" s="502"/>
    </row>
    <row r="35" spans="1:13" ht="18" customHeight="1" x14ac:dyDescent="0.2">
      <c r="A35" s="58"/>
      <c r="B35" s="696" t="s">
        <v>171</v>
      </c>
      <c r="C35" s="693"/>
      <c r="E35" s="979"/>
      <c r="F35" s="508">
        <v>26</v>
      </c>
      <c r="G35" s="509" t="s">
        <v>78</v>
      </c>
      <c r="H35" s="510" t="s">
        <v>537</v>
      </c>
      <c r="I35" s="509" t="s">
        <v>243</v>
      </c>
      <c r="J35" s="509" t="s">
        <v>4</v>
      </c>
      <c r="K35" s="511">
        <v>5</v>
      </c>
      <c r="L35" s="503">
        <f t="shared" si="0"/>
        <v>0.40833333333333333</v>
      </c>
      <c r="M35" s="502"/>
    </row>
    <row r="36" spans="1:13" ht="18" customHeight="1" x14ac:dyDescent="0.2">
      <c r="A36" s="58"/>
      <c r="B36" s="697" t="s">
        <v>168</v>
      </c>
      <c r="C36" s="693"/>
      <c r="E36" s="496"/>
      <c r="F36" s="517">
        <v>27</v>
      </c>
      <c r="G36" s="499" t="s">
        <v>78</v>
      </c>
      <c r="H36" s="514" t="s">
        <v>609</v>
      </c>
      <c r="I36" s="499" t="s">
        <v>6</v>
      </c>
      <c r="J36" s="499" t="s">
        <v>4</v>
      </c>
      <c r="K36" s="500">
        <v>5</v>
      </c>
      <c r="L36" s="501">
        <f>L35+TIME(0,K35,0)</f>
        <v>0.41180555555555554</v>
      </c>
      <c r="M36" s="502"/>
    </row>
    <row r="37" spans="1:13" ht="18" customHeight="1" x14ac:dyDescent="0.2">
      <c r="A37" s="58"/>
      <c r="B37" s="698" t="s">
        <v>342</v>
      </c>
      <c r="C37" s="693"/>
      <c r="E37" s="979"/>
      <c r="F37" s="508">
        <v>28</v>
      </c>
      <c r="G37" s="509" t="s">
        <v>0</v>
      </c>
      <c r="H37" s="510" t="s">
        <v>434</v>
      </c>
      <c r="I37" s="509" t="s">
        <v>243</v>
      </c>
      <c r="J37" s="509" t="s">
        <v>4</v>
      </c>
      <c r="K37" s="511">
        <v>1</v>
      </c>
      <c r="L37" s="503">
        <f>L36+TIME(0,K36,0)</f>
        <v>0.41527777777777775</v>
      </c>
      <c r="M37" s="502"/>
    </row>
    <row r="38" spans="1:13" ht="18" customHeight="1" x14ac:dyDescent="0.2">
      <c r="A38" s="58"/>
      <c r="B38" s="698" t="s">
        <v>343</v>
      </c>
      <c r="C38" s="693"/>
      <c r="E38" s="496"/>
      <c r="F38" s="517">
        <v>29</v>
      </c>
      <c r="G38" s="499" t="s">
        <v>0</v>
      </c>
      <c r="H38" s="514" t="s">
        <v>435</v>
      </c>
      <c r="I38" s="499" t="s">
        <v>6</v>
      </c>
      <c r="J38" s="499" t="s">
        <v>4</v>
      </c>
      <c r="K38" s="500">
        <v>1</v>
      </c>
      <c r="L38" s="501">
        <f>L37+TIME(0,K37,0)</f>
        <v>0.41597222222222219</v>
      </c>
      <c r="M38" s="502"/>
    </row>
    <row r="39" spans="1:13" ht="18" customHeight="1" x14ac:dyDescent="0.2">
      <c r="A39" s="58"/>
      <c r="B39" s="698" t="s">
        <v>202</v>
      </c>
      <c r="C39" s="693"/>
      <c r="E39" s="979"/>
      <c r="F39" s="508">
        <v>30</v>
      </c>
      <c r="G39" s="509" t="s">
        <v>2</v>
      </c>
      <c r="H39" s="510" t="s">
        <v>436</v>
      </c>
      <c r="I39" s="509" t="s">
        <v>243</v>
      </c>
      <c r="J39" s="509" t="s">
        <v>1</v>
      </c>
      <c r="K39" s="511">
        <v>1</v>
      </c>
      <c r="L39" s="503">
        <f t="shared" si="0"/>
        <v>0.41666666666666663</v>
      </c>
      <c r="M39" s="502"/>
    </row>
    <row r="40" spans="1:13" ht="18" customHeight="1" x14ac:dyDescent="0.2">
      <c r="A40" s="58"/>
      <c r="B40" s="698" t="s">
        <v>348</v>
      </c>
      <c r="C40" s="693"/>
      <c r="E40" s="522"/>
      <c r="F40" s="522"/>
      <c r="G40" s="522"/>
      <c r="H40" s="522"/>
      <c r="I40" s="522"/>
      <c r="J40" s="522"/>
      <c r="K40" s="522"/>
      <c r="L40" s="523"/>
      <c r="M40" s="502"/>
    </row>
    <row r="41" spans="1:13" ht="18" customHeight="1" x14ac:dyDescent="0.2">
      <c r="A41" s="58"/>
      <c r="B41" s="698" t="s">
        <v>344</v>
      </c>
      <c r="C41" s="693"/>
      <c r="E41" s="520"/>
      <c r="F41" s="520"/>
      <c r="G41" s="520"/>
      <c r="H41" s="520"/>
      <c r="I41" s="520"/>
      <c r="J41" s="520"/>
      <c r="K41" s="520"/>
      <c r="L41" s="521"/>
      <c r="M41" s="502"/>
    </row>
    <row r="42" spans="1:13" ht="18" customHeight="1" x14ac:dyDescent="0.2">
      <c r="A42" s="58"/>
      <c r="B42" s="698" t="s">
        <v>201</v>
      </c>
      <c r="C42" s="693"/>
      <c r="E42" s="907"/>
      <c r="F42" s="907"/>
      <c r="G42" s="907"/>
      <c r="H42" s="907"/>
      <c r="I42" s="907"/>
      <c r="J42" s="907"/>
      <c r="K42" s="907"/>
      <c r="L42" s="907"/>
      <c r="M42" s="907"/>
    </row>
    <row r="43" spans="1:13" ht="18" customHeight="1" x14ac:dyDescent="0.2">
      <c r="A43" s="58"/>
      <c r="B43" s="698" t="s">
        <v>345</v>
      </c>
      <c r="C43" s="693"/>
      <c r="E43" s="907"/>
      <c r="F43" s="907"/>
      <c r="G43" s="907"/>
      <c r="H43" s="907"/>
      <c r="I43" s="907"/>
      <c r="J43" s="907"/>
      <c r="K43" s="907"/>
      <c r="L43" s="907"/>
      <c r="M43" s="907"/>
    </row>
    <row r="44" spans="1:13" ht="18" customHeight="1" thickBot="1" x14ac:dyDescent="0.25">
      <c r="A44" s="58"/>
      <c r="B44" s="699" t="s">
        <v>172</v>
      </c>
      <c r="C44" s="693"/>
      <c r="E44" s="907"/>
      <c r="F44" s="907"/>
      <c r="G44" s="907"/>
      <c r="H44" s="907"/>
      <c r="I44" s="907"/>
      <c r="J44" s="907"/>
      <c r="K44" s="907"/>
      <c r="L44" s="907"/>
      <c r="M44" s="907"/>
    </row>
    <row r="45" spans="1:13" ht="18" customHeight="1" x14ac:dyDescent="0.2">
      <c r="A45" s="58"/>
      <c r="B45" s="60"/>
      <c r="C45" s="59"/>
      <c r="E45" s="907"/>
      <c r="F45" s="907"/>
      <c r="G45" s="907"/>
      <c r="H45" s="907"/>
      <c r="I45" s="907"/>
      <c r="J45" s="907"/>
      <c r="K45" s="907"/>
      <c r="L45" s="907"/>
      <c r="M45" s="907"/>
    </row>
    <row r="46" spans="1:13" ht="18" customHeight="1" thickBot="1" x14ac:dyDescent="0.25">
      <c r="A46" s="851"/>
      <c r="B46" s="852" t="s">
        <v>675</v>
      </c>
      <c r="C46" s="853"/>
      <c r="E46" s="907"/>
      <c r="F46" s="907"/>
      <c r="G46" s="907"/>
      <c r="H46" s="907"/>
      <c r="I46" s="907"/>
      <c r="J46" s="907"/>
      <c r="K46" s="907"/>
      <c r="L46" s="907"/>
      <c r="M46" s="907"/>
    </row>
    <row r="47" spans="1:13" ht="18" customHeight="1" x14ac:dyDescent="0.2">
      <c r="A47" s="1043"/>
      <c r="B47" s="1043"/>
      <c r="C47" s="1043"/>
      <c r="E47" s="907"/>
      <c r="F47" s="907"/>
      <c r="G47" s="907"/>
      <c r="H47" s="907"/>
      <c r="I47" s="907"/>
      <c r="J47" s="907"/>
      <c r="K47" s="907"/>
      <c r="L47" s="907"/>
      <c r="M47" s="907"/>
    </row>
    <row r="48" spans="1:13" ht="18" customHeight="1" x14ac:dyDescent="0.2">
      <c r="A48" s="1043"/>
      <c r="B48" s="1043"/>
      <c r="C48" s="1043"/>
      <c r="E48" s="907"/>
      <c r="F48" s="907"/>
      <c r="G48" s="907"/>
      <c r="H48" s="907"/>
      <c r="I48" s="907"/>
      <c r="J48" s="907"/>
      <c r="K48" s="907"/>
      <c r="L48" s="907"/>
      <c r="M48" s="907"/>
    </row>
    <row r="49" spans="1:13" ht="18" customHeight="1" x14ac:dyDescent="0.2">
      <c r="A49" s="1043"/>
      <c r="B49" s="1043"/>
      <c r="C49" s="1043"/>
      <c r="E49" s="907"/>
      <c r="F49" s="907"/>
      <c r="G49" s="907"/>
      <c r="H49" s="907"/>
      <c r="I49" s="907"/>
      <c r="J49" s="907"/>
      <c r="K49" s="907"/>
      <c r="L49" s="907"/>
      <c r="M49" s="907"/>
    </row>
    <row r="50" spans="1:13" ht="18" customHeight="1" x14ac:dyDescent="0.2">
      <c r="A50" s="1043"/>
      <c r="B50" s="1043"/>
      <c r="C50" s="1043"/>
      <c r="E50" s="907"/>
      <c r="F50" s="907"/>
      <c r="G50" s="907"/>
      <c r="H50" s="907"/>
      <c r="I50" s="907"/>
      <c r="J50" s="907"/>
      <c r="K50" s="907"/>
      <c r="L50" s="907"/>
      <c r="M50" s="907"/>
    </row>
    <row r="51" spans="1:13" ht="18" customHeight="1" x14ac:dyDescent="0.2">
      <c r="A51" s="1043"/>
      <c r="B51" s="1043"/>
      <c r="C51" s="1043"/>
      <c r="E51" s="907"/>
      <c r="F51" s="907"/>
      <c r="G51" s="907"/>
      <c r="H51" s="907"/>
      <c r="I51" s="907"/>
      <c r="J51" s="907"/>
      <c r="K51" s="907"/>
      <c r="L51" s="907"/>
      <c r="M51" s="907"/>
    </row>
    <row r="52" spans="1:13" ht="18" customHeight="1" x14ac:dyDescent="0.2">
      <c r="A52" s="1043"/>
      <c r="B52" s="1043"/>
      <c r="C52" s="1043"/>
      <c r="E52" s="907"/>
      <c r="F52" s="907"/>
      <c r="G52" s="907"/>
      <c r="H52" s="907"/>
      <c r="I52" s="907"/>
      <c r="J52" s="907"/>
      <c r="K52" s="907"/>
      <c r="L52" s="907"/>
      <c r="M52" s="907"/>
    </row>
    <row r="53" spans="1:13" ht="18" customHeight="1" x14ac:dyDescent="0.2">
      <c r="A53" s="1043"/>
      <c r="B53" s="1043"/>
      <c r="C53" s="1043"/>
      <c r="E53" s="907"/>
      <c r="F53" s="907"/>
      <c r="G53" s="907"/>
      <c r="H53" s="907"/>
      <c r="I53" s="907"/>
      <c r="J53" s="907"/>
      <c r="K53" s="907"/>
      <c r="L53" s="907"/>
      <c r="M53" s="907"/>
    </row>
    <row r="54" spans="1:13" ht="18" customHeight="1" x14ac:dyDescent="0.2">
      <c r="A54" s="1043"/>
      <c r="B54" s="1043"/>
      <c r="C54" s="1043"/>
      <c r="E54" s="907"/>
      <c r="F54" s="907"/>
      <c r="G54" s="907"/>
      <c r="H54" s="907"/>
      <c r="I54" s="907"/>
      <c r="J54" s="907"/>
      <c r="K54" s="907"/>
      <c r="L54" s="907"/>
      <c r="M54" s="907"/>
    </row>
    <row r="55" spans="1:13" ht="18" customHeight="1" x14ac:dyDescent="0.2">
      <c r="A55" s="1043"/>
      <c r="B55" s="1043"/>
      <c r="C55" s="1043"/>
      <c r="E55" s="907"/>
      <c r="F55" s="907"/>
      <c r="G55" s="907"/>
      <c r="H55" s="907"/>
      <c r="I55" s="907"/>
      <c r="J55" s="907"/>
      <c r="K55" s="907"/>
      <c r="L55" s="907"/>
      <c r="M55" s="907"/>
    </row>
    <row r="56" spans="1:13" ht="18" customHeight="1" x14ac:dyDescent="0.2">
      <c r="A56" s="1043"/>
      <c r="B56" s="1043"/>
      <c r="C56" s="1043"/>
      <c r="E56" s="907"/>
      <c r="F56" s="907"/>
      <c r="G56" s="907"/>
      <c r="H56" s="907"/>
      <c r="I56" s="907"/>
      <c r="J56" s="907"/>
      <c r="K56" s="907"/>
      <c r="L56" s="907"/>
      <c r="M56" s="907"/>
    </row>
    <row r="57" spans="1:13" ht="18" customHeight="1" x14ac:dyDescent="0.2">
      <c r="A57" s="1043"/>
      <c r="B57" s="1043"/>
      <c r="C57" s="1043"/>
      <c r="E57" s="907"/>
      <c r="F57" s="907"/>
      <c r="G57" s="907"/>
      <c r="H57" s="907"/>
      <c r="I57" s="907"/>
      <c r="J57" s="907"/>
      <c r="K57" s="907"/>
      <c r="L57" s="907"/>
      <c r="M57" s="907"/>
    </row>
    <row r="58" spans="1:13" ht="18" customHeight="1" x14ac:dyDescent="0.2">
      <c r="A58" s="1043"/>
      <c r="B58" s="1043"/>
      <c r="C58" s="1043"/>
      <c r="E58" s="907"/>
      <c r="F58" s="907"/>
      <c r="G58" s="907"/>
      <c r="H58" s="907"/>
      <c r="I58" s="907"/>
      <c r="J58" s="907"/>
      <c r="K58" s="907"/>
      <c r="L58" s="907"/>
      <c r="M58" s="907"/>
    </row>
    <row r="59" spans="1:13" ht="18" customHeight="1" x14ac:dyDescent="0.2">
      <c r="A59" s="1043"/>
      <c r="B59" s="1043"/>
      <c r="C59" s="1043"/>
      <c r="E59" s="907"/>
      <c r="F59" s="907"/>
      <c r="G59" s="907"/>
      <c r="H59" s="907"/>
      <c r="I59" s="907"/>
      <c r="J59" s="907"/>
      <c r="K59" s="907"/>
      <c r="L59" s="907"/>
      <c r="M59" s="907"/>
    </row>
    <row r="60" spans="1:13" ht="18" customHeight="1" x14ac:dyDescent="0.2">
      <c r="A60" s="1043"/>
      <c r="B60" s="1043"/>
      <c r="C60" s="1043"/>
      <c r="E60" s="907"/>
      <c r="F60" s="907"/>
      <c r="G60" s="907"/>
      <c r="H60" s="907"/>
      <c r="I60" s="907"/>
      <c r="J60" s="907"/>
      <c r="K60" s="907"/>
      <c r="L60" s="907"/>
      <c r="M60" s="907"/>
    </row>
    <row r="61" spans="1:13" ht="18" customHeight="1" x14ac:dyDescent="0.2">
      <c r="A61" s="1043"/>
      <c r="B61" s="1043"/>
      <c r="C61" s="1043"/>
      <c r="E61" s="907"/>
      <c r="F61" s="907"/>
      <c r="G61" s="907"/>
      <c r="H61" s="907"/>
      <c r="I61" s="907"/>
      <c r="J61" s="907"/>
      <c r="K61" s="907"/>
      <c r="L61" s="907"/>
      <c r="M61" s="907"/>
    </row>
    <row r="62" spans="1:13" ht="18" customHeight="1" x14ac:dyDescent="0.2">
      <c r="A62" s="1043"/>
      <c r="B62" s="1043"/>
      <c r="C62" s="1043"/>
      <c r="E62" s="907"/>
      <c r="F62" s="907"/>
      <c r="G62" s="907"/>
      <c r="H62" s="907"/>
      <c r="I62" s="907"/>
      <c r="J62" s="907"/>
      <c r="K62" s="907"/>
      <c r="L62" s="907"/>
      <c r="M62" s="907"/>
    </row>
    <row r="63" spans="1:13" ht="18" customHeight="1" x14ac:dyDescent="0.2">
      <c r="A63" s="1043"/>
      <c r="B63" s="1043"/>
      <c r="C63" s="1043"/>
    </row>
    <row r="64" spans="1:13" ht="18" customHeight="1" x14ac:dyDescent="0.2">
      <c r="A64" s="1043"/>
      <c r="B64" s="1043"/>
      <c r="C64" s="1043"/>
    </row>
    <row r="65" spans="1:3" ht="18" customHeight="1" x14ac:dyDescent="0.2">
      <c r="A65" s="1043"/>
      <c r="B65" s="1043"/>
      <c r="C65" s="1043"/>
    </row>
    <row r="66" spans="1:3" ht="18" customHeight="1" x14ac:dyDescent="0.2">
      <c r="A66" s="1043"/>
      <c r="B66" s="1043"/>
      <c r="C66" s="1043"/>
    </row>
    <row r="67" spans="1:3" ht="18" customHeight="1" x14ac:dyDescent="0.2">
      <c r="A67" s="1043"/>
      <c r="B67" s="1043"/>
      <c r="C67" s="1043"/>
    </row>
    <row r="68" spans="1:3" ht="18" customHeight="1" x14ac:dyDescent="0.2">
      <c r="A68" s="1043"/>
      <c r="B68" s="1043"/>
      <c r="C68" s="1043"/>
    </row>
    <row r="69" spans="1:3" ht="18" customHeight="1" x14ac:dyDescent="0.2">
      <c r="A69" s="1043"/>
      <c r="B69" s="1043"/>
      <c r="C69" s="1043"/>
    </row>
    <row r="70" spans="1:3" ht="18" customHeight="1" x14ac:dyDescent="0.2">
      <c r="A70" s="1043"/>
      <c r="B70" s="1043"/>
      <c r="C70" s="1043"/>
    </row>
    <row r="71" spans="1:3" ht="18" customHeight="1" x14ac:dyDescent="0.2">
      <c r="A71" s="1043"/>
      <c r="B71" s="1043"/>
      <c r="C71" s="1043"/>
    </row>
    <row r="72" spans="1:3" ht="18" customHeight="1" x14ac:dyDescent="0.2">
      <c r="A72" s="1043"/>
      <c r="B72" s="1043"/>
      <c r="C72" s="1043"/>
    </row>
    <row r="73" spans="1:3" ht="18" customHeight="1" x14ac:dyDescent="0.2">
      <c r="A73" s="1043"/>
      <c r="B73" s="1043"/>
      <c r="C73" s="1043"/>
    </row>
    <row r="74" spans="1:3" ht="18" customHeight="1" x14ac:dyDescent="0.2">
      <c r="A74" s="1043"/>
      <c r="B74" s="1043"/>
      <c r="C74" s="1043"/>
    </row>
  </sheetData>
  <mergeCells count="8">
    <mergeCell ref="B4:B6"/>
    <mergeCell ref="F30:L30"/>
    <mergeCell ref="E2:L2"/>
    <mergeCell ref="E3:L3"/>
    <mergeCell ref="E4:L4"/>
    <mergeCell ref="F16:L16"/>
    <mergeCell ref="F23:L23"/>
    <mergeCell ref="F7:L7"/>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65" orientation="portrait"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33"/>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x14ac:dyDescent="0.2">
      <c r="A1" s="848"/>
      <c r="B1" s="849" t="s">
        <v>675</v>
      </c>
      <c r="C1" s="57"/>
      <c r="E1" s="647"/>
      <c r="F1" s="647"/>
      <c r="G1" s="647"/>
      <c r="H1" s="647"/>
      <c r="I1" s="647"/>
      <c r="J1" s="647"/>
      <c r="K1" s="647"/>
      <c r="L1" s="647"/>
      <c r="M1" s="648"/>
    </row>
    <row r="2" spans="1:13" ht="18.75" thickBot="1" x14ac:dyDescent="0.25">
      <c r="A2" s="850"/>
      <c r="B2" s="752"/>
      <c r="C2" s="59"/>
      <c r="E2" s="649"/>
      <c r="F2" s="1476" t="s">
        <v>115</v>
      </c>
      <c r="G2" s="1476"/>
      <c r="H2" s="1476"/>
      <c r="I2" s="1476"/>
      <c r="J2" s="1476"/>
      <c r="K2" s="1476"/>
      <c r="L2" s="1476"/>
      <c r="M2" s="1476"/>
    </row>
    <row r="3" spans="1:13" ht="18.75" thickBot="1" x14ac:dyDescent="0.25">
      <c r="A3" s="850"/>
      <c r="B3" s="392" t="s">
        <v>106</v>
      </c>
      <c r="C3" s="59"/>
      <c r="E3" s="650"/>
      <c r="F3" s="1477" t="s">
        <v>116</v>
      </c>
      <c r="G3" s="1477"/>
      <c r="H3" s="1477"/>
      <c r="I3" s="1477"/>
      <c r="J3" s="1477"/>
      <c r="K3" s="1477"/>
      <c r="L3" s="1477"/>
      <c r="M3" s="1477"/>
    </row>
    <row r="4" spans="1:13" ht="15.75" customHeight="1" x14ac:dyDescent="0.2">
      <c r="A4" s="850"/>
      <c r="B4" s="1155" t="str">
        <f>Title!$B$4</f>
        <v>R2</v>
      </c>
      <c r="C4" s="59"/>
      <c r="E4" s="651"/>
      <c r="F4" s="1478" t="s">
        <v>117</v>
      </c>
      <c r="G4" s="1478"/>
      <c r="H4" s="1478"/>
      <c r="I4" s="1478"/>
      <c r="J4" s="1478"/>
      <c r="K4" s="1478"/>
      <c r="L4" s="1478"/>
      <c r="M4" s="1478"/>
    </row>
    <row r="5" spans="1:13" ht="15.75" x14ac:dyDescent="0.2">
      <c r="A5" s="850"/>
      <c r="B5" s="1156"/>
      <c r="C5" s="59"/>
      <c r="E5" s="524"/>
      <c r="F5" s="486" t="s">
        <v>6</v>
      </c>
      <c r="G5" s="525" t="s">
        <v>631</v>
      </c>
      <c r="H5" s="412"/>
      <c r="I5" s="413"/>
      <c r="J5" s="413"/>
      <c r="K5" s="413"/>
      <c r="L5" s="413"/>
      <c r="M5" s="454"/>
    </row>
    <row r="6" spans="1:13" ht="18.75" customHeight="1" thickBot="1" x14ac:dyDescent="0.25">
      <c r="A6" s="850"/>
      <c r="B6" s="1157"/>
      <c r="C6" s="59"/>
      <c r="E6" s="524"/>
      <c r="F6" s="486" t="s">
        <v>6</v>
      </c>
      <c r="G6" s="525" t="s">
        <v>538</v>
      </c>
      <c r="H6" s="412"/>
      <c r="I6" s="413"/>
      <c r="J6" s="413"/>
      <c r="K6" s="413"/>
      <c r="L6" s="413"/>
      <c r="M6" s="454"/>
    </row>
    <row r="7" spans="1:13" ht="16.5" thickBot="1" x14ac:dyDescent="0.25">
      <c r="A7" s="850"/>
      <c r="B7" s="60"/>
      <c r="C7" s="753"/>
      <c r="E7" s="515"/>
      <c r="F7" s="515"/>
      <c r="G7" s="526"/>
      <c r="H7" s="527"/>
      <c r="I7" s="528"/>
      <c r="J7" s="527"/>
      <c r="K7" s="527"/>
      <c r="L7" s="529"/>
      <c r="M7" s="530"/>
    </row>
    <row r="8" spans="1:13" ht="18" customHeight="1" x14ac:dyDescent="0.2">
      <c r="A8" s="850"/>
      <c r="B8" s="677" t="s">
        <v>169</v>
      </c>
      <c r="C8" s="678"/>
      <c r="E8" s="515"/>
      <c r="F8" s="515"/>
      <c r="G8" s="1438" t="s">
        <v>632</v>
      </c>
      <c r="H8" s="1438"/>
      <c r="I8" s="1438"/>
      <c r="J8" s="1438"/>
      <c r="K8" s="1438"/>
      <c r="L8" s="1438"/>
      <c r="M8" s="1438"/>
    </row>
    <row r="9" spans="1:13" ht="18" x14ac:dyDescent="0.2">
      <c r="A9" s="850"/>
      <c r="B9" s="679" t="s">
        <v>198</v>
      </c>
      <c r="C9" s="678"/>
      <c r="E9" s="471"/>
      <c r="F9" s="471"/>
      <c r="G9" s="531"/>
      <c r="H9" s="531"/>
      <c r="I9" s="531"/>
      <c r="J9" s="531"/>
      <c r="K9" s="531"/>
      <c r="L9" s="531"/>
      <c r="M9" s="532"/>
    </row>
    <row r="10" spans="1:13" ht="15.75" x14ac:dyDescent="0.2">
      <c r="A10" s="58"/>
      <c r="B10" s="60"/>
      <c r="C10" s="59"/>
      <c r="E10" s="974"/>
      <c r="F10" s="974"/>
      <c r="G10" s="539">
        <v>1</v>
      </c>
      <c r="H10" s="458" t="s">
        <v>0</v>
      </c>
      <c r="I10" s="538" t="s">
        <v>175</v>
      </c>
      <c r="J10" s="458" t="s">
        <v>243</v>
      </c>
      <c r="K10" s="458" t="s">
        <v>1</v>
      </c>
      <c r="L10" s="462">
        <v>0</v>
      </c>
      <c r="M10" s="463">
        <v>0.5625</v>
      </c>
    </row>
    <row r="11" spans="1:13" ht="15.75" x14ac:dyDescent="0.2">
      <c r="A11" s="850"/>
      <c r="B11" s="680" t="s">
        <v>224</v>
      </c>
      <c r="C11" s="678"/>
      <c r="E11" s="471"/>
      <c r="F11" s="471"/>
      <c r="G11" s="540">
        <f t="shared" ref="G11:G19" si="0">G10+1</f>
        <v>2</v>
      </c>
      <c r="H11" s="534" t="s">
        <v>0</v>
      </c>
      <c r="I11" s="580" t="s">
        <v>444</v>
      </c>
      <c r="J11" s="534" t="s">
        <v>243</v>
      </c>
      <c r="K11" s="534" t="s">
        <v>1</v>
      </c>
      <c r="L11" s="536">
        <v>5</v>
      </c>
      <c r="M11" s="537">
        <f t="shared" ref="M11:M18" si="1">M10+TIME(0,L10,)</f>
        <v>0.5625</v>
      </c>
    </row>
    <row r="12" spans="1:13" ht="16.5" thickBot="1" x14ac:dyDescent="0.25">
      <c r="A12" s="58"/>
      <c r="B12" s="692" t="s">
        <v>338</v>
      </c>
      <c r="C12" s="678"/>
      <c r="E12" s="974"/>
      <c r="F12" s="974"/>
      <c r="G12" s="581">
        <f t="shared" si="0"/>
        <v>3</v>
      </c>
      <c r="H12" s="544" t="s">
        <v>2</v>
      </c>
      <c r="I12" s="538" t="s">
        <v>3</v>
      </c>
      <c r="J12" s="458" t="s">
        <v>243</v>
      </c>
      <c r="K12" s="462" t="s">
        <v>4</v>
      </c>
      <c r="L12" s="462">
        <v>5</v>
      </c>
      <c r="M12" s="463">
        <f t="shared" si="1"/>
        <v>0.56597222222222221</v>
      </c>
    </row>
    <row r="13" spans="1:13" ht="15.75" x14ac:dyDescent="0.2">
      <c r="A13" s="58"/>
      <c r="B13" s="689" t="s">
        <v>374</v>
      </c>
      <c r="C13" s="678"/>
      <c r="E13" s="471"/>
      <c r="F13" s="471"/>
      <c r="G13" s="540">
        <f t="shared" si="0"/>
        <v>4</v>
      </c>
      <c r="H13" s="534" t="s">
        <v>5</v>
      </c>
      <c r="I13" s="580" t="s">
        <v>539</v>
      </c>
      <c r="J13" s="543" t="s">
        <v>243</v>
      </c>
      <c r="K13" s="534" t="s">
        <v>4</v>
      </c>
      <c r="L13" s="536">
        <v>10</v>
      </c>
      <c r="M13" s="537">
        <f t="shared" si="1"/>
        <v>0.56944444444444442</v>
      </c>
    </row>
    <row r="14" spans="1:13" ht="15.75" x14ac:dyDescent="0.2">
      <c r="A14" s="58"/>
      <c r="B14" s="690" t="s">
        <v>467</v>
      </c>
      <c r="C14" s="691"/>
      <c r="E14" s="974"/>
      <c r="F14" s="974"/>
      <c r="G14" s="581">
        <f t="shared" si="0"/>
        <v>5</v>
      </c>
      <c r="H14" s="544" t="s">
        <v>78</v>
      </c>
      <c r="I14" s="539" t="s">
        <v>54</v>
      </c>
      <c r="J14" s="458" t="s">
        <v>243</v>
      </c>
      <c r="K14" s="462" t="s">
        <v>4</v>
      </c>
      <c r="L14" s="462">
        <v>10</v>
      </c>
      <c r="M14" s="463">
        <f t="shared" si="1"/>
        <v>0.57638888888888884</v>
      </c>
    </row>
    <row r="15" spans="1:13" ht="15.75" x14ac:dyDescent="0.2">
      <c r="A15" s="58"/>
      <c r="B15" s="688" t="s">
        <v>493</v>
      </c>
      <c r="C15" s="615"/>
      <c r="E15" s="471"/>
      <c r="F15" s="1046"/>
      <c r="G15" s="1047">
        <f t="shared" si="0"/>
        <v>6</v>
      </c>
      <c r="H15" s="1047" t="s">
        <v>78</v>
      </c>
      <c r="I15" s="540" t="s">
        <v>540</v>
      </c>
      <c r="J15" s="543" t="s">
        <v>243</v>
      </c>
      <c r="K15" s="534" t="s">
        <v>4</v>
      </c>
      <c r="L15" s="536">
        <v>5</v>
      </c>
      <c r="M15" s="1048">
        <f t="shared" si="1"/>
        <v>0.58333333333333326</v>
      </c>
    </row>
    <row r="16" spans="1:13" ht="15.75" x14ac:dyDescent="0.2">
      <c r="A16" s="58"/>
      <c r="B16" s="60"/>
      <c r="C16" s="59"/>
      <c r="E16" s="974"/>
      <c r="F16" s="974"/>
      <c r="G16" s="581">
        <f t="shared" si="0"/>
        <v>7</v>
      </c>
      <c r="H16" s="544" t="s">
        <v>5</v>
      </c>
      <c r="I16" s="539" t="s">
        <v>541</v>
      </c>
      <c r="J16" s="458" t="s">
        <v>243</v>
      </c>
      <c r="K16" s="462" t="s">
        <v>4</v>
      </c>
      <c r="L16" s="462">
        <v>15</v>
      </c>
      <c r="M16" s="463">
        <f t="shared" si="1"/>
        <v>0.58680555555555547</v>
      </c>
    </row>
    <row r="17" spans="1:13" ht="15.75" x14ac:dyDescent="0.2">
      <c r="A17" s="58"/>
      <c r="B17" s="60"/>
      <c r="C17" s="59"/>
      <c r="E17" s="471"/>
      <c r="F17" s="1046"/>
      <c r="G17" s="1047">
        <f t="shared" si="0"/>
        <v>8</v>
      </c>
      <c r="H17" s="1047" t="s">
        <v>5</v>
      </c>
      <c r="I17" s="540" t="s">
        <v>633</v>
      </c>
      <c r="J17" s="543" t="s">
        <v>243</v>
      </c>
      <c r="K17" s="534" t="s">
        <v>4</v>
      </c>
      <c r="L17" s="536">
        <v>30</v>
      </c>
      <c r="M17" s="1048">
        <f t="shared" si="1"/>
        <v>0.5972222222222221</v>
      </c>
    </row>
    <row r="18" spans="1:13" ht="18" customHeight="1" x14ac:dyDescent="0.2">
      <c r="A18" s="850"/>
      <c r="B18" s="681" t="s">
        <v>334</v>
      </c>
      <c r="C18" s="678"/>
      <c r="E18" s="974"/>
      <c r="F18" s="906"/>
      <c r="G18" s="1001">
        <f t="shared" si="0"/>
        <v>9</v>
      </c>
      <c r="H18" s="1001" t="s">
        <v>78</v>
      </c>
      <c r="I18" s="1049" t="s">
        <v>634</v>
      </c>
      <c r="J18" s="458" t="s">
        <v>243</v>
      </c>
      <c r="K18" s="462" t="s">
        <v>4</v>
      </c>
      <c r="L18" s="1003">
        <v>40</v>
      </c>
      <c r="M18" s="1050">
        <f t="shared" si="1"/>
        <v>0.61805555555555547</v>
      </c>
    </row>
    <row r="19" spans="1:13" ht="15.75" x14ac:dyDescent="0.25">
      <c r="A19" s="58"/>
      <c r="B19" s="683" t="s">
        <v>373</v>
      </c>
      <c r="C19" s="678"/>
      <c r="E19" s="471"/>
      <c r="F19" s="1046"/>
      <c r="G19" s="1047">
        <f t="shared" si="0"/>
        <v>10</v>
      </c>
      <c r="H19" s="1051" t="s">
        <v>98</v>
      </c>
      <c r="I19" s="540" t="s">
        <v>411</v>
      </c>
      <c r="J19" s="543" t="s">
        <v>243</v>
      </c>
      <c r="K19" s="534" t="s">
        <v>4</v>
      </c>
      <c r="L19" s="536">
        <v>0</v>
      </c>
      <c r="M19" s="1048">
        <f>M18+TIME(0,L18,)</f>
        <v>0.64583333333333326</v>
      </c>
    </row>
    <row r="20" spans="1:13" ht="18" customHeight="1" x14ac:dyDescent="0.25">
      <c r="A20" s="58"/>
      <c r="B20" s="684" t="s">
        <v>392</v>
      </c>
      <c r="C20" s="678"/>
      <c r="E20" s="974"/>
      <c r="F20" s="906"/>
      <c r="G20" s="1001"/>
      <c r="H20" s="1001"/>
      <c r="I20" s="1002"/>
      <c r="J20" s="458"/>
      <c r="K20" s="462"/>
      <c r="L20" s="1003"/>
      <c r="M20" s="1050"/>
    </row>
    <row r="21" spans="1:13" ht="15.75" x14ac:dyDescent="0.25">
      <c r="A21" s="58"/>
      <c r="B21" s="685" t="s">
        <v>391</v>
      </c>
      <c r="C21" s="678"/>
      <c r="E21" s="515"/>
      <c r="F21" s="515"/>
      <c r="G21" s="526"/>
      <c r="H21" s="527"/>
      <c r="I21" s="528"/>
      <c r="J21" s="527"/>
      <c r="K21" s="527"/>
      <c r="L21" s="529"/>
      <c r="M21" s="530"/>
    </row>
    <row r="22" spans="1:13" ht="18" customHeight="1" x14ac:dyDescent="0.25">
      <c r="A22" s="58"/>
      <c r="B22" s="686" t="s">
        <v>469</v>
      </c>
      <c r="C22" s="678"/>
      <c r="E22" s="515"/>
      <c r="F22" s="515"/>
      <c r="G22" s="1438" t="s">
        <v>635</v>
      </c>
      <c r="H22" s="1438"/>
      <c r="I22" s="1438"/>
      <c r="J22" s="1438"/>
      <c r="K22" s="1438"/>
      <c r="L22" s="1438"/>
      <c r="M22" s="1438"/>
    </row>
    <row r="23" spans="1:13" ht="18" x14ac:dyDescent="0.25">
      <c r="A23" s="58"/>
      <c r="B23" s="687" t="s">
        <v>470</v>
      </c>
      <c r="C23" s="678"/>
      <c r="E23" s="471"/>
      <c r="F23" s="471"/>
      <c r="G23" s="531"/>
      <c r="H23" s="531"/>
      <c r="I23" s="531"/>
      <c r="J23" s="531"/>
      <c r="K23" s="531"/>
      <c r="L23" s="531"/>
      <c r="M23" s="532"/>
    </row>
    <row r="24" spans="1:13" ht="15.75" x14ac:dyDescent="0.2">
      <c r="A24" s="58"/>
      <c r="B24" s="766" t="s">
        <v>42</v>
      </c>
      <c r="C24" s="678"/>
      <c r="E24" s="974"/>
      <c r="F24" s="974"/>
      <c r="G24" s="539">
        <v>11</v>
      </c>
      <c r="H24" s="458" t="s">
        <v>0</v>
      </c>
      <c r="I24" s="538" t="s">
        <v>175</v>
      </c>
      <c r="J24" s="458" t="s">
        <v>243</v>
      </c>
      <c r="K24" s="458" t="s">
        <v>1</v>
      </c>
      <c r="L24" s="462">
        <v>0</v>
      </c>
      <c r="M24" s="463">
        <v>0.33333333333333331</v>
      </c>
    </row>
    <row r="25" spans="1:13" ht="15.75" x14ac:dyDescent="0.2">
      <c r="A25" s="58"/>
      <c r="B25" s="847" t="s">
        <v>36</v>
      </c>
      <c r="C25" s="678"/>
      <c r="E25" s="471"/>
      <c r="F25" s="471"/>
      <c r="G25" s="540">
        <f>G24+1</f>
        <v>12</v>
      </c>
      <c r="H25" s="534" t="s">
        <v>0</v>
      </c>
      <c r="I25" s="580" t="s">
        <v>444</v>
      </c>
      <c r="J25" s="534" t="s">
        <v>243</v>
      </c>
      <c r="K25" s="534" t="s">
        <v>1</v>
      </c>
      <c r="L25" s="536">
        <v>5</v>
      </c>
      <c r="M25" s="537">
        <f>M24+TIME(0,L24,)</f>
        <v>0.33333333333333331</v>
      </c>
    </row>
    <row r="26" spans="1:13" ht="15.75" x14ac:dyDescent="0.2">
      <c r="A26" s="58"/>
      <c r="B26" s="60"/>
      <c r="C26" s="615"/>
      <c r="E26" s="974"/>
      <c r="F26" s="974"/>
      <c r="G26" s="581">
        <f>G25+1</f>
        <v>13</v>
      </c>
      <c r="H26" s="544" t="s">
        <v>5</v>
      </c>
      <c r="I26" s="538" t="s">
        <v>3</v>
      </c>
      <c r="J26" s="458" t="s">
        <v>243</v>
      </c>
      <c r="K26" s="462" t="s">
        <v>4</v>
      </c>
      <c r="L26" s="462">
        <v>5</v>
      </c>
      <c r="M26" s="463">
        <f>M25+TIME(0,L25,)</f>
        <v>0.33680555555555552</v>
      </c>
    </row>
    <row r="27" spans="1:13" ht="15.75" x14ac:dyDescent="0.2">
      <c r="A27" s="58"/>
      <c r="B27" s="60"/>
      <c r="C27" s="59"/>
      <c r="E27" s="471"/>
      <c r="F27" s="471"/>
      <c r="G27" s="1052">
        <f>G26+1</f>
        <v>14</v>
      </c>
      <c r="H27" s="534" t="s">
        <v>78</v>
      </c>
      <c r="I27" s="580" t="s">
        <v>437</v>
      </c>
      <c r="J27" s="535" t="s">
        <v>243</v>
      </c>
      <c r="K27" s="533" t="s">
        <v>4</v>
      </c>
      <c r="L27" s="536">
        <v>110</v>
      </c>
      <c r="M27" s="1053">
        <f>M26+TIME(0,L26,)</f>
        <v>0.34027777777777773</v>
      </c>
    </row>
    <row r="28" spans="1:13" ht="15.75" x14ac:dyDescent="0.2">
      <c r="A28" s="58"/>
      <c r="B28" s="60"/>
      <c r="C28" s="59"/>
      <c r="E28" s="906"/>
      <c r="F28" s="974"/>
      <c r="G28" s="581">
        <f>G27+1</f>
        <v>15</v>
      </c>
      <c r="H28" s="879" t="s">
        <v>98</v>
      </c>
      <c r="I28" s="1054" t="s">
        <v>411</v>
      </c>
      <c r="J28" s="539" t="s">
        <v>243</v>
      </c>
      <c r="K28" s="539" t="s">
        <v>4</v>
      </c>
      <c r="L28" s="462">
        <v>0</v>
      </c>
      <c r="M28" s="463">
        <f>M27+TIME(0,L27,)</f>
        <v>0.41666666666666663</v>
      </c>
    </row>
    <row r="29" spans="1:13" ht="15.75" x14ac:dyDescent="0.2">
      <c r="A29" s="58"/>
      <c r="B29" s="60"/>
      <c r="C29" s="59"/>
      <c r="E29" s="955"/>
      <c r="F29" s="582"/>
      <c r="G29" s="955"/>
      <c r="H29" s="552"/>
      <c r="I29" s="480"/>
      <c r="J29" s="552"/>
      <c r="K29" s="480"/>
      <c r="L29" s="955"/>
      <c r="M29" s="1048"/>
    </row>
    <row r="30" spans="1:13" ht="18" customHeight="1" thickBot="1" x14ac:dyDescent="0.25">
      <c r="A30" s="58"/>
      <c r="B30" s="60"/>
      <c r="C30" s="59"/>
      <c r="E30" s="515"/>
      <c r="F30" s="515"/>
      <c r="G30" s="526"/>
      <c r="H30" s="527"/>
      <c r="I30" s="528"/>
      <c r="J30" s="527"/>
      <c r="K30" s="527"/>
      <c r="L30" s="529"/>
      <c r="M30" s="530"/>
    </row>
    <row r="31" spans="1:13" ht="18" customHeight="1" x14ac:dyDescent="0.2">
      <c r="A31" s="58"/>
      <c r="B31" s="827" t="s">
        <v>397</v>
      </c>
      <c r="C31" s="693"/>
      <c r="E31" s="515"/>
      <c r="F31" s="515"/>
      <c r="G31" s="1438" t="s">
        <v>636</v>
      </c>
      <c r="H31" s="1438"/>
      <c r="I31" s="1438"/>
      <c r="J31" s="1438"/>
      <c r="K31" s="1438"/>
      <c r="L31" s="1438"/>
      <c r="M31" s="1438"/>
    </row>
    <row r="32" spans="1:13" ht="18" customHeight="1" x14ac:dyDescent="0.2">
      <c r="A32" s="58"/>
      <c r="B32" s="828" t="s">
        <v>346</v>
      </c>
      <c r="C32" s="693"/>
      <c r="E32" s="471"/>
      <c r="F32" s="471"/>
      <c r="G32" s="531"/>
      <c r="H32" s="531"/>
      <c r="I32" s="531"/>
      <c r="J32" s="531"/>
      <c r="K32" s="531"/>
      <c r="L32" s="531"/>
      <c r="M32" s="532"/>
    </row>
    <row r="33" spans="1:13" ht="15.75" x14ac:dyDescent="0.2">
      <c r="A33" s="58"/>
      <c r="B33" s="694" t="s">
        <v>323</v>
      </c>
      <c r="C33" s="693"/>
      <c r="E33" s="974"/>
      <c r="F33" s="974"/>
      <c r="G33" s="539">
        <v>16</v>
      </c>
      <c r="H33" s="458" t="s">
        <v>0</v>
      </c>
      <c r="I33" s="538" t="s">
        <v>175</v>
      </c>
      <c r="J33" s="458" t="s">
        <v>243</v>
      </c>
      <c r="K33" s="458" t="s">
        <v>1</v>
      </c>
      <c r="L33" s="462">
        <v>0</v>
      </c>
      <c r="M33" s="463">
        <v>0.66666666666666663</v>
      </c>
    </row>
    <row r="34" spans="1:13" ht="18" customHeight="1" x14ac:dyDescent="0.2">
      <c r="A34" s="58"/>
      <c r="B34" s="695" t="s">
        <v>170</v>
      </c>
      <c r="C34" s="693"/>
      <c r="E34" s="471"/>
      <c r="F34" s="471"/>
      <c r="G34" s="540">
        <f>G33+1</f>
        <v>17</v>
      </c>
      <c r="H34" s="534" t="s">
        <v>0</v>
      </c>
      <c r="I34" s="580" t="s">
        <v>444</v>
      </c>
      <c r="J34" s="534" t="s">
        <v>243</v>
      </c>
      <c r="K34" s="534" t="s">
        <v>1</v>
      </c>
      <c r="L34" s="536">
        <v>5</v>
      </c>
      <c r="M34" s="537">
        <f>M33+TIME(0,L33,)</f>
        <v>0.66666666666666663</v>
      </c>
    </row>
    <row r="35" spans="1:13" ht="15.75" x14ac:dyDescent="0.2">
      <c r="A35" s="58"/>
      <c r="B35" s="696" t="s">
        <v>171</v>
      </c>
      <c r="C35" s="693"/>
      <c r="E35" s="974"/>
      <c r="F35" s="974"/>
      <c r="G35" s="581">
        <f>G34+1</f>
        <v>18</v>
      </c>
      <c r="H35" s="544" t="s">
        <v>5</v>
      </c>
      <c r="I35" s="538" t="s">
        <v>3</v>
      </c>
      <c r="J35" s="458" t="s">
        <v>243</v>
      </c>
      <c r="K35" s="462" t="s">
        <v>4</v>
      </c>
      <c r="L35" s="462">
        <v>5</v>
      </c>
      <c r="M35" s="463">
        <f>M34+TIME(0,L34,)</f>
        <v>0.67013888888888884</v>
      </c>
    </row>
    <row r="36" spans="1:13" ht="15.75" x14ac:dyDescent="0.2">
      <c r="A36" s="58"/>
      <c r="B36" s="697" t="s">
        <v>168</v>
      </c>
      <c r="C36" s="693"/>
      <c r="E36" s="471"/>
      <c r="F36" s="471"/>
      <c r="G36" s="1052">
        <f>G35+1</f>
        <v>19</v>
      </c>
      <c r="H36" s="534" t="s">
        <v>78</v>
      </c>
      <c r="I36" s="580" t="s">
        <v>93</v>
      </c>
      <c r="J36" s="535" t="s">
        <v>243</v>
      </c>
      <c r="K36" s="533" t="s">
        <v>4</v>
      </c>
      <c r="L36" s="536">
        <v>110</v>
      </c>
      <c r="M36" s="1053">
        <f>M35+TIME(0,L35,)</f>
        <v>0.67361111111111105</v>
      </c>
    </row>
    <row r="37" spans="1:13" ht="14.25" x14ac:dyDescent="0.2">
      <c r="A37" s="58"/>
      <c r="B37" s="698" t="s">
        <v>342</v>
      </c>
      <c r="C37" s="693"/>
      <c r="E37" s="507"/>
      <c r="F37" s="865"/>
      <c r="G37" s="1055">
        <f>G36+1</f>
        <v>20</v>
      </c>
      <c r="H37" s="866" t="s">
        <v>98</v>
      </c>
      <c r="I37" s="865" t="s">
        <v>411</v>
      </c>
      <c r="J37" s="866" t="s">
        <v>243</v>
      </c>
      <c r="K37" s="865" t="s">
        <v>4</v>
      </c>
      <c r="L37" s="500">
        <v>0</v>
      </c>
      <c r="M37" s="1050">
        <f>M36+TIME(0,L36,)</f>
        <v>0.74999999999999989</v>
      </c>
    </row>
    <row r="38" spans="1:13" ht="18" customHeight="1" x14ac:dyDescent="0.2">
      <c r="A38" s="58"/>
      <c r="B38" s="698" t="s">
        <v>343</v>
      </c>
      <c r="C38" s="693"/>
      <c r="E38" s="955"/>
      <c r="F38" s="582"/>
      <c r="G38" s="955"/>
      <c r="H38" s="552"/>
      <c r="I38" s="480"/>
      <c r="J38" s="552"/>
      <c r="K38" s="480"/>
      <c r="L38" s="955"/>
      <c r="M38" s="1048"/>
    </row>
    <row r="39" spans="1:13" ht="15.75" x14ac:dyDescent="0.2">
      <c r="A39" s="58"/>
      <c r="B39" s="698" t="s">
        <v>202</v>
      </c>
      <c r="C39" s="693"/>
      <c r="E39" s="515"/>
      <c r="F39" s="515"/>
      <c r="G39" s="526"/>
      <c r="H39" s="527"/>
      <c r="I39" s="528"/>
      <c r="J39" s="527"/>
      <c r="K39" s="527"/>
      <c r="L39" s="529"/>
      <c r="M39" s="530"/>
    </row>
    <row r="40" spans="1:13" ht="18" customHeight="1" x14ac:dyDescent="0.2">
      <c r="A40" s="58"/>
      <c r="B40" s="698" t="s">
        <v>348</v>
      </c>
      <c r="C40" s="693"/>
      <c r="E40" s="515"/>
      <c r="F40" s="515"/>
      <c r="G40" s="1438" t="s">
        <v>637</v>
      </c>
      <c r="H40" s="1438"/>
      <c r="I40" s="1438"/>
      <c r="J40" s="1438"/>
      <c r="K40" s="1438"/>
      <c r="L40" s="1438"/>
      <c r="M40" s="1438"/>
    </row>
    <row r="41" spans="1:13" ht="18" x14ac:dyDescent="0.2">
      <c r="A41" s="58"/>
      <c r="B41" s="698" t="s">
        <v>344</v>
      </c>
      <c r="C41" s="693"/>
      <c r="E41" s="471"/>
      <c r="F41" s="471"/>
      <c r="G41" s="531"/>
      <c r="H41" s="531"/>
      <c r="I41" s="531"/>
      <c r="J41" s="531"/>
      <c r="K41" s="531"/>
      <c r="L41" s="531"/>
      <c r="M41" s="532"/>
    </row>
    <row r="42" spans="1:13" ht="15.75" x14ac:dyDescent="0.2">
      <c r="A42" s="58"/>
      <c r="B42" s="698" t="s">
        <v>201</v>
      </c>
      <c r="C42" s="693"/>
      <c r="E42" s="974"/>
      <c r="F42" s="974"/>
      <c r="G42" s="539">
        <v>21</v>
      </c>
      <c r="H42" s="458" t="s">
        <v>0</v>
      </c>
      <c r="I42" s="538" t="s">
        <v>175</v>
      </c>
      <c r="J42" s="458" t="s">
        <v>243</v>
      </c>
      <c r="K42" s="458" t="s">
        <v>1</v>
      </c>
      <c r="L42" s="462">
        <v>0</v>
      </c>
      <c r="M42" s="463">
        <v>0.33333333333333331</v>
      </c>
    </row>
    <row r="43" spans="1:13" ht="15.75" x14ac:dyDescent="0.2">
      <c r="A43" s="58"/>
      <c r="B43" s="698" t="s">
        <v>345</v>
      </c>
      <c r="C43" s="693"/>
      <c r="E43" s="471"/>
      <c r="F43" s="471"/>
      <c r="G43" s="540">
        <f>G42+1</f>
        <v>22</v>
      </c>
      <c r="H43" s="534" t="s">
        <v>0</v>
      </c>
      <c r="I43" s="580" t="s">
        <v>444</v>
      </c>
      <c r="J43" s="534" t="s">
        <v>243</v>
      </c>
      <c r="K43" s="534" t="s">
        <v>1</v>
      </c>
      <c r="L43" s="536">
        <v>5</v>
      </c>
      <c r="M43" s="537">
        <f>M42+TIME(0,L42,)</f>
        <v>0.33333333333333331</v>
      </c>
    </row>
    <row r="44" spans="1:13" ht="12.75" customHeight="1" thickBot="1" x14ac:dyDescent="0.25">
      <c r="A44" s="58"/>
      <c r="B44" s="699" t="s">
        <v>172</v>
      </c>
      <c r="C44" s="693"/>
      <c r="E44" s="974"/>
      <c r="F44" s="974"/>
      <c r="G44" s="905">
        <f>G43+1</f>
        <v>23</v>
      </c>
      <c r="H44" s="544" t="s">
        <v>5</v>
      </c>
      <c r="I44" s="539" t="s">
        <v>3</v>
      </c>
      <c r="J44" s="458" t="s">
        <v>243</v>
      </c>
      <c r="K44" s="462" t="s">
        <v>4</v>
      </c>
      <c r="L44" s="462">
        <v>5</v>
      </c>
      <c r="M44" s="1050">
        <f>M43+TIME(0,L43,)</f>
        <v>0.33680555555555552</v>
      </c>
    </row>
    <row r="45" spans="1:13" ht="15.75" x14ac:dyDescent="0.2">
      <c r="A45" s="58"/>
      <c r="B45" s="60"/>
      <c r="C45" s="59"/>
      <c r="E45" s="471"/>
      <c r="F45" s="1046"/>
      <c r="G45" s="540">
        <f>G44+1</f>
        <v>24</v>
      </c>
      <c r="H45" s="1047" t="s">
        <v>78</v>
      </c>
      <c r="I45" s="540" t="s">
        <v>437</v>
      </c>
      <c r="J45" s="543" t="s">
        <v>243</v>
      </c>
      <c r="K45" s="534" t="s">
        <v>4</v>
      </c>
      <c r="L45" s="536">
        <v>100</v>
      </c>
      <c r="M45" s="537">
        <f>M44+TIME(0,L44,)</f>
        <v>0.34027777777777773</v>
      </c>
    </row>
    <row r="46" spans="1:13" ht="18" customHeight="1" thickBot="1" x14ac:dyDescent="0.25">
      <c r="A46" s="851"/>
      <c r="B46" s="852" t="s">
        <v>675</v>
      </c>
      <c r="C46" s="853"/>
      <c r="E46" s="974"/>
      <c r="F46" s="906"/>
      <c r="G46" s="905">
        <f>G45+1</f>
        <v>25</v>
      </c>
      <c r="H46" s="1001" t="s">
        <v>78</v>
      </c>
      <c r="I46" s="1002" t="s">
        <v>9</v>
      </c>
      <c r="J46" s="458" t="s">
        <v>243</v>
      </c>
      <c r="K46" s="462" t="s">
        <v>4</v>
      </c>
      <c r="L46" s="1003">
        <v>10</v>
      </c>
      <c r="M46" s="1050">
        <f>M45+TIME(0,L45,)</f>
        <v>0.40972222222222221</v>
      </c>
    </row>
    <row r="47" spans="1:13" ht="15.75" x14ac:dyDescent="0.2">
      <c r="A47" s="1043"/>
      <c r="B47" s="1043"/>
      <c r="C47" s="1043"/>
      <c r="E47" s="471"/>
      <c r="F47" s="1046"/>
      <c r="G47" s="540">
        <f>G46+1</f>
        <v>26</v>
      </c>
      <c r="H47" s="1051" t="s">
        <v>98</v>
      </c>
      <c r="I47" s="540" t="s">
        <v>411</v>
      </c>
      <c r="J47" s="543" t="s">
        <v>243</v>
      </c>
      <c r="K47" s="534" t="s">
        <v>4</v>
      </c>
      <c r="L47" s="536">
        <v>0</v>
      </c>
      <c r="M47" s="537">
        <f>M46+TIME(0,L46,)</f>
        <v>0.41666666666666663</v>
      </c>
    </row>
    <row r="48" spans="1:13" ht="15.75" x14ac:dyDescent="0.2">
      <c r="A48" s="1043"/>
      <c r="B48" s="1043"/>
      <c r="C48" s="1043"/>
      <c r="E48" s="974"/>
      <c r="F48" s="906"/>
      <c r="G48" s="905"/>
      <c r="H48" s="1001"/>
      <c r="I48" s="1002"/>
      <c r="J48" s="1056"/>
      <c r="K48" s="1056"/>
      <c r="L48" s="1003"/>
      <c r="M48" s="1050"/>
    </row>
    <row r="49" spans="1:13" ht="15.75" x14ac:dyDescent="0.2">
      <c r="A49" s="1043"/>
      <c r="B49" s="1043"/>
      <c r="C49" s="1043"/>
      <c r="E49" s="515"/>
      <c r="F49" s="515"/>
      <c r="G49" s="526"/>
      <c r="H49" s="527"/>
      <c r="I49" s="528"/>
      <c r="J49" s="527"/>
      <c r="K49" s="527"/>
      <c r="L49" s="529"/>
      <c r="M49" s="530"/>
    </row>
    <row r="50" spans="1:13" ht="18.75" customHeight="1" x14ac:dyDescent="0.2">
      <c r="A50" s="1043"/>
      <c r="B50" s="1043"/>
      <c r="C50" s="1043"/>
      <c r="E50" s="515"/>
      <c r="F50" s="515"/>
      <c r="G50" s="1438" t="s">
        <v>638</v>
      </c>
      <c r="H50" s="1438"/>
      <c r="I50" s="1438"/>
      <c r="J50" s="1438"/>
      <c r="K50" s="1438"/>
      <c r="L50" s="1438"/>
      <c r="M50" s="1438"/>
    </row>
    <row r="51" spans="1:13" ht="15" x14ac:dyDescent="0.2">
      <c r="A51" s="1043"/>
      <c r="B51" s="1043"/>
      <c r="C51" s="1043"/>
      <c r="E51" s="546"/>
      <c r="F51" s="550"/>
      <c r="G51" s="551"/>
      <c r="H51" s="551"/>
      <c r="I51" s="469"/>
      <c r="J51" s="19"/>
      <c r="K51" s="25"/>
      <c r="L51" s="546"/>
      <c r="M51" s="549"/>
    </row>
    <row r="52" spans="1:13" ht="15.75" x14ac:dyDescent="0.2">
      <c r="A52" s="1043"/>
      <c r="B52" s="1043"/>
      <c r="C52" s="1043"/>
      <c r="E52" s="471"/>
      <c r="F52" s="471"/>
      <c r="G52" s="540">
        <v>27</v>
      </c>
      <c r="H52" s="534" t="s">
        <v>0</v>
      </c>
      <c r="I52" s="580" t="s">
        <v>175</v>
      </c>
      <c r="J52" s="534" t="s">
        <v>243</v>
      </c>
      <c r="K52" s="534" t="s">
        <v>1</v>
      </c>
      <c r="L52" s="536">
        <v>0</v>
      </c>
      <c r="M52" s="537">
        <v>0.5625</v>
      </c>
    </row>
    <row r="53" spans="1:13" ht="15.75" x14ac:dyDescent="0.2">
      <c r="A53" s="1043"/>
      <c r="B53" s="1043"/>
      <c r="C53" s="1043"/>
      <c r="E53" s="974"/>
      <c r="F53" s="974"/>
      <c r="G53" s="581">
        <f>G52+1</f>
        <v>28</v>
      </c>
      <c r="H53" s="544" t="s">
        <v>0</v>
      </c>
      <c r="I53" s="538" t="s">
        <v>444</v>
      </c>
      <c r="J53" s="458" t="s">
        <v>243</v>
      </c>
      <c r="K53" s="462" t="s">
        <v>1</v>
      </c>
      <c r="L53" s="462">
        <v>5</v>
      </c>
      <c r="M53" s="463">
        <f>M52+TIME(0,L52,)</f>
        <v>0.5625</v>
      </c>
    </row>
    <row r="54" spans="1:13" ht="18" customHeight="1" x14ac:dyDescent="0.2">
      <c r="A54" s="1043"/>
      <c r="B54" s="1043"/>
      <c r="C54" s="1043"/>
      <c r="E54" s="471"/>
      <c r="F54" s="471"/>
      <c r="G54" s="540">
        <f>G53+1</f>
        <v>29</v>
      </c>
      <c r="H54" s="534" t="s">
        <v>5</v>
      </c>
      <c r="I54" s="580" t="s">
        <v>3</v>
      </c>
      <c r="J54" s="543" t="s">
        <v>243</v>
      </c>
      <c r="K54" s="534" t="s">
        <v>4</v>
      </c>
      <c r="L54" s="536">
        <v>5</v>
      </c>
      <c r="M54" s="537">
        <f>M53+TIME(0,L53,)</f>
        <v>0.56597222222222221</v>
      </c>
    </row>
    <row r="55" spans="1:13" ht="15.75" x14ac:dyDescent="0.2">
      <c r="A55" s="1043"/>
      <c r="B55" s="1043"/>
      <c r="C55" s="1043"/>
      <c r="E55" s="974"/>
      <c r="F55" s="974"/>
      <c r="G55" s="581">
        <f>G54+1</f>
        <v>30</v>
      </c>
      <c r="H55" s="544" t="s">
        <v>78</v>
      </c>
      <c r="I55" s="539" t="s">
        <v>437</v>
      </c>
      <c r="J55" s="458" t="s">
        <v>243</v>
      </c>
      <c r="K55" s="462" t="s">
        <v>4</v>
      </c>
      <c r="L55" s="462">
        <v>80</v>
      </c>
      <c r="M55" s="463">
        <f>M54+TIME(0,L54,)</f>
        <v>0.56944444444444442</v>
      </c>
    </row>
    <row r="56" spans="1:13" ht="15.75" x14ac:dyDescent="0.2">
      <c r="A56" s="1043"/>
      <c r="B56" s="1043"/>
      <c r="C56" s="1043"/>
      <c r="E56" s="471"/>
      <c r="F56" s="1046"/>
      <c r="G56" s="1047">
        <f>G55+1</f>
        <v>31</v>
      </c>
      <c r="H56" s="1047" t="s">
        <v>78</v>
      </c>
      <c r="I56" s="540" t="s">
        <v>10</v>
      </c>
      <c r="J56" s="543" t="s">
        <v>243</v>
      </c>
      <c r="K56" s="534" t="s">
        <v>4</v>
      </c>
      <c r="L56" s="536">
        <v>30</v>
      </c>
      <c r="M56" s="1048">
        <f>M55+TIME(0,L55,)</f>
        <v>0.625</v>
      </c>
    </row>
    <row r="57" spans="1:13" ht="15.75" x14ac:dyDescent="0.2">
      <c r="A57" s="1043"/>
      <c r="B57" s="1043"/>
      <c r="C57" s="1043"/>
      <c r="E57" s="974"/>
      <c r="F57" s="906"/>
      <c r="G57" s="1001">
        <f>G56+1</f>
        <v>32</v>
      </c>
      <c r="H57" s="1057" t="s">
        <v>98</v>
      </c>
      <c r="I57" s="1002" t="s">
        <v>411</v>
      </c>
      <c r="J57" s="458" t="s">
        <v>243</v>
      </c>
      <c r="K57" s="462" t="s">
        <v>4</v>
      </c>
      <c r="L57" s="1003">
        <v>0</v>
      </c>
      <c r="M57" s="1050">
        <f>M56+TIME(0,L56,)</f>
        <v>0.64583333333333337</v>
      </c>
    </row>
    <row r="58" spans="1:13" ht="15.75" x14ac:dyDescent="0.2">
      <c r="A58" s="1043"/>
      <c r="B58" s="1043"/>
      <c r="C58" s="1043"/>
      <c r="E58" s="471"/>
      <c r="F58" s="540"/>
      <c r="G58" s="540"/>
      <c r="H58" s="540"/>
      <c r="I58" s="540"/>
      <c r="J58" s="543"/>
      <c r="K58" s="534"/>
      <c r="L58" s="536"/>
      <c r="M58" s="1048"/>
    </row>
    <row r="59" spans="1:13" ht="15.75" x14ac:dyDescent="0.2">
      <c r="A59" s="1043"/>
      <c r="B59" s="1043"/>
      <c r="C59" s="1043"/>
      <c r="E59" s="515"/>
      <c r="F59" s="515"/>
      <c r="G59" s="526"/>
      <c r="H59" s="527"/>
      <c r="I59" s="528"/>
      <c r="J59" s="527"/>
      <c r="K59" s="527"/>
      <c r="L59" s="529"/>
      <c r="M59" s="530"/>
    </row>
    <row r="60" spans="1:13" ht="18" customHeight="1" x14ac:dyDescent="0.2">
      <c r="A60" s="1043"/>
      <c r="B60" s="1043"/>
      <c r="C60" s="1043"/>
      <c r="E60" s="515"/>
      <c r="F60" s="515"/>
      <c r="G60" s="1438" t="s">
        <v>639</v>
      </c>
      <c r="H60" s="1438"/>
      <c r="I60" s="1438"/>
      <c r="J60" s="1438"/>
      <c r="K60" s="1438"/>
      <c r="L60" s="1438"/>
      <c r="M60" s="1438"/>
    </row>
    <row r="61" spans="1:13" ht="18" customHeight="1" x14ac:dyDescent="0.2">
      <c r="A61" s="1043"/>
      <c r="B61" s="1043"/>
      <c r="C61" s="1043"/>
      <c r="E61" s="546"/>
      <c r="F61" s="550"/>
      <c r="G61" s="551"/>
      <c r="H61" s="551"/>
      <c r="I61" s="469"/>
      <c r="J61" s="19"/>
      <c r="K61" s="25"/>
      <c r="L61" s="546"/>
      <c r="M61" s="549"/>
    </row>
    <row r="62" spans="1:13" ht="18" customHeight="1" x14ac:dyDescent="0.2">
      <c r="A62" s="1043"/>
      <c r="B62" s="1043"/>
      <c r="C62" s="1043"/>
      <c r="E62" s="471"/>
      <c r="F62" s="471"/>
      <c r="G62" s="540">
        <v>33</v>
      </c>
      <c r="H62" s="534" t="s">
        <v>0</v>
      </c>
      <c r="I62" s="580" t="s">
        <v>175</v>
      </c>
      <c r="J62" s="534" t="s">
        <v>243</v>
      </c>
      <c r="K62" s="534" t="s">
        <v>1</v>
      </c>
      <c r="L62" s="536">
        <v>0</v>
      </c>
      <c r="M62" s="537">
        <v>0.33333333333333331</v>
      </c>
    </row>
    <row r="63" spans="1:13" ht="15.75" x14ac:dyDescent="0.2">
      <c r="A63" s="1043"/>
      <c r="B63" s="1043"/>
      <c r="C63" s="1043"/>
      <c r="E63" s="974"/>
      <c r="F63" s="974"/>
      <c r="G63" s="581">
        <f>G62+1</f>
        <v>34</v>
      </c>
      <c r="H63" s="544" t="s">
        <v>0</v>
      </c>
      <c r="I63" s="538" t="s">
        <v>444</v>
      </c>
      <c r="J63" s="458" t="s">
        <v>243</v>
      </c>
      <c r="K63" s="462" t="s">
        <v>1</v>
      </c>
      <c r="L63" s="462">
        <v>5</v>
      </c>
      <c r="M63" s="463">
        <f>M62+TIME(0,L62,)</f>
        <v>0.33333333333333331</v>
      </c>
    </row>
    <row r="64" spans="1:13" ht="15.75" x14ac:dyDescent="0.2">
      <c r="A64" s="1043"/>
      <c r="B64" s="1043"/>
      <c r="C64" s="1043"/>
      <c r="E64" s="471"/>
      <c r="F64" s="471"/>
      <c r="G64" s="540">
        <f>G63+1</f>
        <v>35</v>
      </c>
      <c r="H64" s="534" t="s">
        <v>2</v>
      </c>
      <c r="I64" s="580" t="s">
        <v>3</v>
      </c>
      <c r="J64" s="543" t="s">
        <v>243</v>
      </c>
      <c r="K64" s="534" t="s">
        <v>4</v>
      </c>
      <c r="L64" s="536">
        <v>5</v>
      </c>
      <c r="M64" s="537">
        <f>M63+TIME(0,L63,)</f>
        <v>0.33680555555555552</v>
      </c>
    </row>
    <row r="65" spans="1:13" ht="15.75" x14ac:dyDescent="0.2">
      <c r="A65" s="1043"/>
      <c r="B65" s="1043"/>
      <c r="C65" s="1043"/>
      <c r="E65" s="906"/>
      <c r="F65" s="906"/>
      <c r="G65" s="905">
        <f>G64+1</f>
        <v>36</v>
      </c>
      <c r="H65" s="904" t="s">
        <v>78</v>
      </c>
      <c r="I65" s="903" t="s">
        <v>542</v>
      </c>
      <c r="J65" s="1058" t="s">
        <v>243</v>
      </c>
      <c r="K65" s="904" t="s">
        <v>4</v>
      </c>
      <c r="L65" s="902">
        <v>100</v>
      </c>
      <c r="M65" s="1050">
        <f>M64+TIME(0,L64,)</f>
        <v>0.34027777777777773</v>
      </c>
    </row>
    <row r="66" spans="1:13" ht="15.75" x14ac:dyDescent="0.2">
      <c r="A66" s="1043"/>
      <c r="B66" s="1043"/>
      <c r="C66" s="1043"/>
      <c r="E66" s="471"/>
      <c r="F66" s="471"/>
      <c r="G66" s="540">
        <f>G65+1</f>
        <v>37</v>
      </c>
      <c r="H66" s="534" t="s">
        <v>78</v>
      </c>
      <c r="I66" s="1059" t="s">
        <v>10</v>
      </c>
      <c r="J66" s="543" t="s">
        <v>243</v>
      </c>
      <c r="K66" s="534" t="s">
        <v>4</v>
      </c>
      <c r="L66" s="536">
        <v>10</v>
      </c>
      <c r="M66" s="537">
        <f>M65+TIME(0,L65,)</f>
        <v>0.40972222222222221</v>
      </c>
    </row>
    <row r="67" spans="1:13" ht="15.75" x14ac:dyDescent="0.2">
      <c r="A67" s="1043"/>
      <c r="B67" s="1043"/>
      <c r="C67" s="1043"/>
      <c r="E67" s="974"/>
      <c r="F67" s="974"/>
      <c r="G67" s="905">
        <f>G66+1</f>
        <v>38</v>
      </c>
      <c r="H67" s="1058" t="s">
        <v>98</v>
      </c>
      <c r="I67" s="865" t="s">
        <v>411</v>
      </c>
      <c r="J67" s="458" t="s">
        <v>243</v>
      </c>
      <c r="K67" s="462" t="s">
        <v>4</v>
      </c>
      <c r="L67" s="462">
        <v>0</v>
      </c>
      <c r="M67" s="1050">
        <f>M66+TIME(0,L66,)</f>
        <v>0.41666666666666663</v>
      </c>
    </row>
    <row r="68" spans="1:13" ht="15.75" x14ac:dyDescent="0.2">
      <c r="A68" s="1043"/>
      <c r="B68" s="1043"/>
      <c r="C68" s="1043"/>
      <c r="E68" s="471"/>
      <c r="F68" s="540"/>
      <c r="G68" s="540"/>
      <c r="H68" s="540"/>
      <c r="I68" s="540"/>
      <c r="J68" s="543"/>
      <c r="K68" s="534"/>
      <c r="L68" s="536"/>
      <c r="M68" s="1048"/>
    </row>
    <row r="69" spans="1:13" ht="15.75" x14ac:dyDescent="0.2">
      <c r="A69" s="1043"/>
      <c r="B69" s="1043"/>
      <c r="C69" s="1043"/>
      <c r="E69" s="515"/>
      <c r="F69" s="515"/>
      <c r="G69" s="526"/>
      <c r="H69" s="527"/>
      <c r="I69" s="528"/>
      <c r="J69" s="527"/>
      <c r="K69" s="527"/>
      <c r="L69" s="529"/>
      <c r="M69" s="530"/>
    </row>
    <row r="70" spans="1:13" ht="18" x14ac:dyDescent="0.2">
      <c r="A70" s="1043"/>
      <c r="B70" s="1043"/>
      <c r="C70" s="1043"/>
      <c r="E70" s="515"/>
      <c r="F70" s="515"/>
      <c r="G70" s="1438" t="s">
        <v>640</v>
      </c>
      <c r="H70" s="1438"/>
      <c r="I70" s="1438"/>
      <c r="J70" s="1438"/>
      <c r="K70" s="1438"/>
      <c r="L70" s="1438"/>
      <c r="M70" s="1438"/>
    </row>
    <row r="71" spans="1:13" ht="15" x14ac:dyDescent="0.2">
      <c r="A71" s="1043"/>
      <c r="B71" s="1043"/>
      <c r="C71" s="1043"/>
      <c r="E71" s="546"/>
      <c r="F71" s="550"/>
      <c r="G71" s="551"/>
      <c r="H71" s="551"/>
      <c r="I71" s="469"/>
      <c r="J71" s="19"/>
      <c r="K71" s="25"/>
      <c r="L71" s="546"/>
      <c r="M71" s="549"/>
    </row>
    <row r="72" spans="1:13" ht="18" customHeight="1" x14ac:dyDescent="0.2">
      <c r="A72" s="1043"/>
      <c r="B72" s="1043"/>
      <c r="C72" s="1043"/>
      <c r="E72" s="471"/>
      <c r="F72" s="471"/>
      <c r="G72" s="540">
        <v>39</v>
      </c>
      <c r="H72" s="534" t="s">
        <v>0</v>
      </c>
      <c r="I72" s="580" t="s">
        <v>175</v>
      </c>
      <c r="J72" s="534" t="s">
        <v>243</v>
      </c>
      <c r="K72" s="534" t="s">
        <v>1</v>
      </c>
      <c r="L72" s="536">
        <v>0</v>
      </c>
      <c r="M72" s="537">
        <v>0.66666666666666663</v>
      </c>
    </row>
    <row r="73" spans="1:13" ht="15.75" x14ac:dyDescent="0.2">
      <c r="A73" s="1043"/>
      <c r="B73" s="1043"/>
      <c r="C73" s="1043"/>
      <c r="E73" s="974"/>
      <c r="F73" s="974"/>
      <c r="G73" s="581">
        <f t="shared" ref="G73:G79" si="2">G72+1</f>
        <v>40</v>
      </c>
      <c r="H73" s="544" t="s">
        <v>0</v>
      </c>
      <c r="I73" s="538" t="s">
        <v>444</v>
      </c>
      <c r="J73" s="458" t="s">
        <v>243</v>
      </c>
      <c r="K73" s="462" t="s">
        <v>1</v>
      </c>
      <c r="L73" s="462">
        <v>5</v>
      </c>
      <c r="M73" s="463">
        <f t="shared" ref="M73:M79" si="3">M72+TIME(0,L72,)</f>
        <v>0.66666666666666663</v>
      </c>
    </row>
    <row r="74" spans="1:13" ht="15.75" x14ac:dyDescent="0.2">
      <c r="A74" s="1043"/>
      <c r="B74" s="1043"/>
      <c r="C74" s="1043"/>
      <c r="E74" s="471"/>
      <c r="F74" s="471"/>
      <c r="G74" s="540">
        <f t="shared" si="2"/>
        <v>41</v>
      </c>
      <c r="H74" s="534" t="s">
        <v>2</v>
      </c>
      <c r="I74" s="580" t="s">
        <v>3</v>
      </c>
      <c r="J74" s="543" t="s">
        <v>243</v>
      </c>
      <c r="K74" s="534" t="s">
        <v>4</v>
      </c>
      <c r="L74" s="536">
        <v>5</v>
      </c>
      <c r="M74" s="537">
        <f t="shared" si="3"/>
        <v>0.67013888888888884</v>
      </c>
    </row>
    <row r="75" spans="1:13" ht="15.75" x14ac:dyDescent="0.2">
      <c r="E75" s="974"/>
      <c r="F75" s="974"/>
      <c r="G75" s="581">
        <f t="shared" si="2"/>
        <v>42</v>
      </c>
      <c r="H75" s="544" t="s">
        <v>5</v>
      </c>
      <c r="I75" s="539" t="s">
        <v>543</v>
      </c>
      <c r="J75" s="458" t="s">
        <v>243</v>
      </c>
      <c r="K75" s="462" t="s">
        <v>1</v>
      </c>
      <c r="L75" s="462">
        <v>70</v>
      </c>
      <c r="M75" s="463">
        <f t="shared" si="3"/>
        <v>0.67361111111111105</v>
      </c>
    </row>
    <row r="76" spans="1:13" ht="15.75" x14ac:dyDescent="0.2">
      <c r="E76" s="471"/>
      <c r="F76" s="1046"/>
      <c r="G76" s="1060">
        <f t="shared" si="2"/>
        <v>43</v>
      </c>
      <c r="H76" s="1047" t="s">
        <v>78</v>
      </c>
      <c r="I76" s="1061" t="s">
        <v>544</v>
      </c>
      <c r="J76" s="543" t="s">
        <v>243</v>
      </c>
      <c r="K76" s="534" t="s">
        <v>4</v>
      </c>
      <c r="L76" s="536">
        <v>10</v>
      </c>
      <c r="M76" s="1062">
        <f t="shared" si="3"/>
        <v>0.72222222222222221</v>
      </c>
    </row>
    <row r="77" spans="1:13" ht="15.75" x14ac:dyDescent="0.2">
      <c r="E77" s="974"/>
      <c r="F77" s="906"/>
      <c r="G77" s="581">
        <f t="shared" si="2"/>
        <v>44</v>
      </c>
      <c r="H77" s="1001" t="s">
        <v>78</v>
      </c>
      <c r="I77" s="1002" t="s">
        <v>641</v>
      </c>
      <c r="J77" s="1058" t="s">
        <v>243</v>
      </c>
      <c r="K77" s="904" t="s">
        <v>4</v>
      </c>
      <c r="L77" s="1003">
        <v>10</v>
      </c>
      <c r="M77" s="463">
        <f t="shared" si="3"/>
        <v>0.72916666666666663</v>
      </c>
    </row>
    <row r="78" spans="1:13" ht="15.75" x14ac:dyDescent="0.2">
      <c r="E78" s="955"/>
      <c r="F78" s="582"/>
      <c r="G78" s="1060">
        <f t="shared" si="2"/>
        <v>45</v>
      </c>
      <c r="H78" s="1063" t="s">
        <v>46</v>
      </c>
      <c r="I78" s="480" t="s">
        <v>11</v>
      </c>
      <c r="J78" s="543" t="s">
        <v>243</v>
      </c>
      <c r="K78" s="534" t="s">
        <v>4</v>
      </c>
      <c r="L78" s="955">
        <v>20</v>
      </c>
      <c r="M78" s="1062">
        <f t="shared" si="3"/>
        <v>0.73611111111111105</v>
      </c>
    </row>
    <row r="79" spans="1:13" x14ac:dyDescent="0.2">
      <c r="E79" s="907"/>
      <c r="F79" s="907"/>
      <c r="G79" s="581">
        <f t="shared" si="2"/>
        <v>46</v>
      </c>
      <c r="H79" s="880" t="s">
        <v>98</v>
      </c>
      <c r="I79" s="174" t="s">
        <v>246</v>
      </c>
      <c r="J79" s="1058" t="s">
        <v>243</v>
      </c>
      <c r="K79" s="904" t="s">
        <v>4</v>
      </c>
      <c r="L79" s="907"/>
      <c r="M79" s="463">
        <f t="shared" si="3"/>
        <v>0.74999999999999989</v>
      </c>
    </row>
    <row r="80" spans="1:13" ht="15.75" x14ac:dyDescent="0.2">
      <c r="E80" s="955"/>
      <c r="F80" s="582"/>
      <c r="G80" s="955"/>
      <c r="H80" s="552"/>
      <c r="I80" s="480"/>
      <c r="J80" s="552"/>
      <c r="K80" s="480"/>
      <c r="L80" s="955"/>
      <c r="M80" s="1048"/>
    </row>
    <row r="81" spans="5:13" ht="15.75" x14ac:dyDescent="0.2">
      <c r="E81" s="515"/>
      <c r="F81" s="515"/>
      <c r="G81" s="526"/>
      <c r="H81" s="527"/>
      <c r="I81" s="528"/>
      <c r="J81" s="527"/>
      <c r="K81" s="527"/>
      <c r="L81" s="529"/>
      <c r="M81" s="530"/>
    </row>
    <row r="82" spans="5:13" ht="18" x14ac:dyDescent="0.2">
      <c r="E82" s="515"/>
      <c r="F82" s="515"/>
      <c r="G82" s="895"/>
      <c r="H82" s="895"/>
      <c r="I82" s="895"/>
      <c r="J82" s="895"/>
      <c r="K82" s="895"/>
      <c r="L82" s="895"/>
      <c r="M82" s="895"/>
    </row>
    <row r="83" spans="5:13" ht="15" x14ac:dyDescent="0.2">
      <c r="E83" s="546"/>
      <c r="F83" s="550"/>
      <c r="G83" s="551"/>
      <c r="H83" s="551"/>
      <c r="I83" s="469"/>
      <c r="J83" s="19"/>
      <c r="K83" s="25"/>
      <c r="L83" s="546"/>
      <c r="M83" s="549"/>
    </row>
    <row r="84" spans="5:13" ht="15.75" x14ac:dyDescent="0.2">
      <c r="E84" s="955"/>
      <c r="F84" s="955"/>
      <c r="G84" s="552"/>
      <c r="H84" s="552"/>
      <c r="I84" s="473"/>
      <c r="J84" s="480"/>
      <c r="K84" s="480"/>
      <c r="L84" s="955"/>
      <c r="M84" s="958"/>
    </row>
    <row r="85" spans="5:13" ht="15" x14ac:dyDescent="0.2">
      <c r="E85" s="546"/>
      <c r="F85" s="550"/>
      <c r="G85" s="551"/>
      <c r="H85" s="551"/>
      <c r="I85" s="469" t="s">
        <v>425</v>
      </c>
      <c r="J85" s="19"/>
      <c r="K85" s="25"/>
      <c r="L85" s="546"/>
      <c r="M85" s="549"/>
    </row>
    <row r="86" spans="5:13" ht="15.75" x14ac:dyDescent="0.2">
      <c r="E86" s="955"/>
      <c r="F86" s="955"/>
      <c r="G86" s="552"/>
      <c r="H86" s="552"/>
      <c r="I86" s="473" t="s">
        <v>426</v>
      </c>
      <c r="J86" s="480"/>
      <c r="K86" s="480"/>
      <c r="L86" s="955"/>
      <c r="M86" s="958"/>
    </row>
    <row r="87" spans="5:13" ht="15.75" x14ac:dyDescent="0.2">
      <c r="E87" s="950"/>
      <c r="F87" s="950"/>
      <c r="G87" s="551"/>
      <c r="H87" s="551"/>
      <c r="I87" s="25"/>
      <c r="J87" s="551"/>
      <c r="K87" s="25"/>
      <c r="L87" s="950"/>
      <c r="M87" s="553"/>
    </row>
    <row r="88" spans="5:13" ht="15.75" x14ac:dyDescent="0.2">
      <c r="E88" s="955"/>
      <c r="F88" s="582"/>
      <c r="G88" s="955"/>
      <c r="H88" s="552"/>
      <c r="I88" s="480" t="s">
        <v>427</v>
      </c>
      <c r="J88" s="552"/>
      <c r="K88" s="480"/>
      <c r="L88" s="955"/>
      <c r="M88" s="958"/>
    </row>
    <row r="89" spans="5:13" ht="15.75" x14ac:dyDescent="0.2">
      <c r="E89" s="950"/>
      <c r="F89" s="950"/>
      <c r="G89" s="551"/>
      <c r="H89" s="551"/>
      <c r="I89" s="25" t="s">
        <v>428</v>
      </c>
      <c r="J89" s="551"/>
      <c r="K89" s="25"/>
      <c r="L89" s="950"/>
      <c r="M89" s="553"/>
    </row>
    <row r="90" spans="5:13" ht="15.75" x14ac:dyDescent="0.2">
      <c r="E90" s="955"/>
      <c r="F90" s="582"/>
      <c r="G90" s="955"/>
      <c r="H90" s="552"/>
      <c r="I90" s="480"/>
      <c r="J90" s="552"/>
      <c r="K90" s="480"/>
      <c r="L90" s="955"/>
      <c r="M90" s="958"/>
    </row>
    <row r="91" spans="5:13" ht="15.75" x14ac:dyDescent="0.2">
      <c r="E91" s="950"/>
      <c r="F91" s="950"/>
      <c r="G91" s="551"/>
      <c r="H91" s="551"/>
      <c r="I91" s="25" t="s">
        <v>400</v>
      </c>
      <c r="J91" s="551"/>
      <c r="K91" s="25"/>
      <c r="L91" s="950"/>
      <c r="M91" s="553"/>
    </row>
    <row r="92" spans="5:13" ht="15.75" x14ac:dyDescent="0.2">
      <c r="E92" s="955"/>
      <c r="F92" s="582"/>
      <c r="G92" s="955"/>
      <c r="H92" s="552"/>
      <c r="I92" s="480" t="s">
        <v>401</v>
      </c>
      <c r="J92" s="552"/>
      <c r="K92" s="480"/>
      <c r="L92" s="955"/>
      <c r="M92" s="958"/>
    </row>
    <row r="93" spans="5:13" x14ac:dyDescent="0.2">
      <c r="E93" s="907"/>
      <c r="F93" s="907"/>
      <c r="G93" s="907"/>
      <c r="H93" s="907"/>
      <c r="I93" s="907"/>
      <c r="J93" s="907"/>
      <c r="K93" s="907"/>
      <c r="L93" s="907"/>
      <c r="M93" s="907"/>
    </row>
    <row r="94" spans="5:13" x14ac:dyDescent="0.2">
      <c r="E94" s="907"/>
      <c r="F94" s="907"/>
      <c r="G94" s="907"/>
      <c r="H94" s="907"/>
      <c r="I94" s="907"/>
      <c r="J94" s="907"/>
      <c r="K94" s="907"/>
      <c r="L94" s="907"/>
      <c r="M94" s="907"/>
    </row>
    <row r="95" spans="5:13" x14ac:dyDescent="0.2">
      <c r="E95" s="907"/>
      <c r="F95" s="907"/>
      <c r="G95" s="907"/>
      <c r="H95" s="907"/>
      <c r="I95" s="907"/>
      <c r="J95" s="907"/>
      <c r="K95" s="907"/>
      <c r="L95" s="907"/>
      <c r="M95" s="907"/>
    </row>
    <row r="96" spans="5:13" x14ac:dyDescent="0.2">
      <c r="E96" s="907"/>
      <c r="F96" s="907"/>
      <c r="G96" s="907"/>
      <c r="H96" s="907"/>
      <c r="I96" s="907"/>
      <c r="J96" s="907"/>
      <c r="K96" s="907"/>
      <c r="L96" s="907"/>
      <c r="M96" s="907"/>
    </row>
    <row r="97" spans="5:13" x14ac:dyDescent="0.2">
      <c r="E97" s="907"/>
      <c r="F97" s="907"/>
      <c r="G97" s="907"/>
      <c r="H97" s="907"/>
      <c r="I97" s="907"/>
      <c r="J97" s="907"/>
      <c r="K97" s="907"/>
      <c r="L97" s="907"/>
      <c r="M97" s="907"/>
    </row>
    <row r="98" spans="5:13" x14ac:dyDescent="0.2">
      <c r="E98" s="907"/>
      <c r="F98" s="907"/>
      <c r="G98" s="907"/>
      <c r="H98" s="907"/>
      <c r="I98" s="907"/>
      <c r="J98" s="907"/>
      <c r="K98" s="907"/>
      <c r="L98" s="907"/>
      <c r="M98" s="907"/>
    </row>
    <row r="99" spans="5:13" x14ac:dyDescent="0.2">
      <c r="E99" s="907"/>
      <c r="F99" s="907"/>
      <c r="G99" s="907"/>
      <c r="H99" s="907"/>
      <c r="I99" s="907"/>
      <c r="J99" s="907"/>
      <c r="K99" s="907"/>
      <c r="L99" s="907"/>
      <c r="M99" s="907"/>
    </row>
    <row r="100" spans="5:13" x14ac:dyDescent="0.2">
      <c r="E100" s="907"/>
      <c r="F100" s="907"/>
      <c r="G100" s="907"/>
      <c r="H100" s="907"/>
      <c r="I100" s="907"/>
      <c r="J100" s="907"/>
      <c r="K100" s="907"/>
      <c r="L100" s="907"/>
      <c r="M100" s="907"/>
    </row>
    <row r="101" spans="5:13" x14ac:dyDescent="0.2">
      <c r="E101" s="907"/>
      <c r="F101" s="907"/>
      <c r="G101" s="907"/>
      <c r="H101" s="907"/>
      <c r="I101" s="907"/>
      <c r="J101" s="907"/>
      <c r="K101" s="907"/>
      <c r="L101" s="907"/>
      <c r="M101" s="907"/>
    </row>
    <row r="102" spans="5:13" x14ac:dyDescent="0.2">
      <c r="E102" s="907"/>
      <c r="F102" s="907"/>
      <c r="G102" s="907"/>
      <c r="H102" s="907"/>
      <c r="I102" s="907"/>
      <c r="J102" s="907"/>
      <c r="K102" s="907"/>
      <c r="L102" s="907"/>
      <c r="M102" s="907"/>
    </row>
    <row r="103" spans="5:13" x14ac:dyDescent="0.2">
      <c r="E103" s="907"/>
      <c r="F103" s="907"/>
      <c r="G103" s="907"/>
      <c r="H103" s="907"/>
      <c r="I103" s="907"/>
      <c r="J103" s="907"/>
      <c r="K103" s="907"/>
      <c r="L103" s="907"/>
      <c r="M103" s="907"/>
    </row>
    <row r="104" spans="5:13" x14ac:dyDescent="0.2">
      <c r="E104" s="907"/>
      <c r="F104" s="907"/>
      <c r="G104" s="907"/>
      <c r="H104" s="907"/>
      <c r="I104" s="907"/>
      <c r="J104" s="907"/>
      <c r="K104" s="907"/>
      <c r="L104" s="907"/>
      <c r="M104" s="907"/>
    </row>
    <row r="105" spans="5:13" x14ac:dyDescent="0.2">
      <c r="E105" s="907"/>
      <c r="F105" s="907"/>
      <c r="G105" s="907"/>
      <c r="H105" s="907"/>
      <c r="I105" s="907"/>
      <c r="J105" s="907"/>
      <c r="K105" s="907"/>
      <c r="L105" s="907"/>
      <c r="M105" s="907"/>
    </row>
    <row r="106" spans="5:13" x14ac:dyDescent="0.2">
      <c r="E106" s="907"/>
      <c r="F106" s="907"/>
      <c r="G106" s="907"/>
      <c r="H106" s="907"/>
      <c r="I106" s="907"/>
      <c r="J106" s="907"/>
      <c r="K106" s="907"/>
      <c r="L106" s="907"/>
      <c r="M106" s="907"/>
    </row>
    <row r="107" spans="5:13" x14ac:dyDescent="0.2">
      <c r="E107" s="907"/>
      <c r="F107" s="907"/>
      <c r="G107" s="907"/>
      <c r="H107" s="907"/>
      <c r="I107" s="907"/>
      <c r="J107" s="907"/>
      <c r="K107" s="907"/>
      <c r="L107" s="907"/>
      <c r="M107" s="907"/>
    </row>
    <row r="108" spans="5:13" x14ac:dyDescent="0.2">
      <c r="E108" s="907"/>
      <c r="F108" s="907"/>
      <c r="G108" s="907"/>
      <c r="H108" s="907"/>
      <c r="I108" s="907"/>
      <c r="J108" s="907"/>
      <c r="K108" s="907"/>
      <c r="L108" s="907"/>
      <c r="M108" s="907"/>
    </row>
    <row r="109" spans="5:13" x14ac:dyDescent="0.2">
      <c r="E109" s="907"/>
      <c r="F109" s="907"/>
      <c r="G109" s="907"/>
      <c r="H109" s="907"/>
      <c r="I109" s="907"/>
      <c r="J109" s="907"/>
      <c r="K109" s="907"/>
      <c r="L109" s="907"/>
      <c r="M109" s="907"/>
    </row>
    <row r="110" spans="5:13" x14ac:dyDescent="0.2">
      <c r="E110" s="907"/>
      <c r="F110" s="907"/>
      <c r="G110" s="907"/>
      <c r="H110" s="907"/>
      <c r="I110" s="907"/>
      <c r="J110" s="907"/>
      <c r="K110" s="907"/>
      <c r="L110" s="907"/>
      <c r="M110" s="907"/>
    </row>
    <row r="111" spans="5:13" x14ac:dyDescent="0.2">
      <c r="E111" s="907"/>
      <c r="F111" s="907"/>
      <c r="G111" s="907"/>
      <c r="H111" s="907"/>
      <c r="I111" s="907"/>
      <c r="J111" s="907"/>
      <c r="K111" s="907"/>
      <c r="L111" s="907"/>
      <c r="M111" s="907"/>
    </row>
    <row r="112" spans="5:13" x14ac:dyDescent="0.2">
      <c r="E112" s="907"/>
      <c r="F112" s="907"/>
      <c r="G112" s="907"/>
      <c r="H112" s="907"/>
      <c r="I112" s="907"/>
      <c r="J112" s="907"/>
      <c r="K112" s="907"/>
      <c r="L112" s="907"/>
      <c r="M112" s="907"/>
    </row>
    <row r="113" spans="5:13" x14ac:dyDescent="0.2">
      <c r="E113" s="907"/>
      <c r="F113" s="907"/>
      <c r="G113" s="907"/>
      <c r="H113" s="907"/>
      <c r="I113" s="907"/>
      <c r="J113" s="907"/>
      <c r="K113" s="907"/>
      <c r="L113" s="907"/>
      <c r="M113" s="907"/>
    </row>
    <row r="114" spans="5:13" x14ac:dyDescent="0.2">
      <c r="E114" s="907"/>
      <c r="F114" s="907"/>
      <c r="G114" s="907"/>
      <c r="H114" s="907"/>
      <c r="I114" s="907"/>
      <c r="J114" s="907"/>
      <c r="K114" s="907"/>
      <c r="L114" s="907"/>
      <c r="M114" s="907"/>
    </row>
    <row r="115" spans="5:13" x14ac:dyDescent="0.2">
      <c r="E115" s="907"/>
      <c r="F115" s="907"/>
      <c r="G115" s="907"/>
      <c r="H115" s="907"/>
      <c r="I115" s="907"/>
      <c r="J115" s="907"/>
      <c r="K115" s="907"/>
      <c r="L115" s="907"/>
      <c r="M115" s="907"/>
    </row>
    <row r="116" spans="5:13" x14ac:dyDescent="0.2">
      <c r="E116" s="907"/>
      <c r="F116" s="907"/>
      <c r="G116" s="907"/>
      <c r="H116" s="907"/>
      <c r="I116" s="907"/>
      <c r="J116" s="907"/>
      <c r="K116" s="907"/>
      <c r="L116" s="907"/>
      <c r="M116" s="907"/>
    </row>
    <row r="117" spans="5:13" x14ac:dyDescent="0.2">
      <c r="E117" s="907"/>
      <c r="F117" s="907"/>
      <c r="G117" s="907"/>
      <c r="H117" s="907"/>
      <c r="I117" s="907"/>
      <c r="J117" s="907"/>
      <c r="K117" s="907"/>
      <c r="L117" s="907"/>
      <c r="M117" s="907"/>
    </row>
    <row r="118" spans="5:13" x14ac:dyDescent="0.2">
      <c r="E118" s="907"/>
      <c r="F118" s="907"/>
      <c r="G118" s="907"/>
      <c r="H118" s="907"/>
      <c r="I118" s="907"/>
      <c r="J118" s="907"/>
      <c r="K118" s="907"/>
      <c r="L118" s="907"/>
      <c r="M118" s="907"/>
    </row>
    <row r="119" spans="5:13" x14ac:dyDescent="0.2">
      <c r="E119" s="907"/>
      <c r="F119" s="907"/>
      <c r="G119" s="907"/>
      <c r="H119" s="907"/>
      <c r="I119" s="907"/>
      <c r="J119" s="907"/>
      <c r="K119" s="907"/>
      <c r="L119" s="907"/>
      <c r="M119" s="907"/>
    </row>
    <row r="120" spans="5:13" x14ac:dyDescent="0.2">
      <c r="E120" s="907"/>
      <c r="F120" s="907"/>
      <c r="G120" s="907"/>
      <c r="H120" s="907"/>
      <c r="I120" s="907"/>
      <c r="J120" s="907"/>
      <c r="K120" s="907"/>
      <c r="L120" s="907"/>
      <c r="M120" s="907"/>
    </row>
    <row r="121" spans="5:13" x14ac:dyDescent="0.2">
      <c r="E121" s="907"/>
      <c r="F121" s="907"/>
      <c r="G121" s="907"/>
      <c r="H121" s="907"/>
      <c r="I121" s="907"/>
      <c r="J121" s="907"/>
      <c r="K121" s="907"/>
      <c r="L121" s="907"/>
      <c r="M121" s="907"/>
    </row>
    <row r="122" spans="5:13" x14ac:dyDescent="0.2">
      <c r="E122" s="907"/>
      <c r="F122" s="907"/>
      <c r="G122" s="907"/>
      <c r="H122" s="907"/>
      <c r="I122" s="907"/>
      <c r="J122" s="907"/>
      <c r="K122" s="907"/>
      <c r="L122" s="907"/>
      <c r="M122" s="907"/>
    </row>
    <row r="123" spans="5:13" x14ac:dyDescent="0.2">
      <c r="E123" s="907"/>
      <c r="F123" s="907"/>
      <c r="G123" s="907"/>
      <c r="H123" s="907"/>
      <c r="I123" s="907"/>
      <c r="J123" s="907"/>
      <c r="K123" s="907"/>
      <c r="L123" s="907"/>
      <c r="M123" s="907"/>
    </row>
    <row r="124" spans="5:13" x14ac:dyDescent="0.2">
      <c r="E124" s="907"/>
      <c r="F124" s="907"/>
      <c r="G124" s="907"/>
      <c r="H124" s="907"/>
      <c r="I124" s="907"/>
      <c r="J124" s="907"/>
      <c r="K124" s="907"/>
      <c r="L124" s="907"/>
      <c r="M124" s="907"/>
    </row>
    <row r="125" spans="5:13" x14ac:dyDescent="0.2">
      <c r="E125" s="907"/>
      <c r="F125" s="907"/>
      <c r="G125" s="907"/>
      <c r="H125" s="907"/>
      <c r="I125" s="907"/>
      <c r="J125" s="907"/>
      <c r="K125" s="907"/>
      <c r="L125" s="907"/>
      <c r="M125" s="907"/>
    </row>
    <row r="126" spans="5:13" x14ac:dyDescent="0.2">
      <c r="E126" s="907"/>
      <c r="F126" s="907"/>
      <c r="G126" s="907"/>
      <c r="H126" s="907"/>
      <c r="I126" s="907"/>
      <c r="J126" s="907"/>
      <c r="K126" s="907"/>
      <c r="L126" s="907"/>
      <c r="M126" s="907"/>
    </row>
    <row r="127" spans="5:13" x14ac:dyDescent="0.2">
      <c r="E127" s="907"/>
      <c r="F127" s="907"/>
      <c r="G127" s="907"/>
      <c r="H127" s="907"/>
      <c r="I127" s="907"/>
      <c r="J127" s="907"/>
      <c r="K127" s="907"/>
      <c r="L127" s="907"/>
      <c r="M127" s="907"/>
    </row>
    <row r="128" spans="5:13" x14ac:dyDescent="0.2">
      <c r="E128" s="907"/>
      <c r="F128" s="907"/>
      <c r="G128" s="907"/>
      <c r="H128" s="907"/>
      <c r="I128" s="907"/>
      <c r="J128" s="907"/>
      <c r="K128" s="907"/>
      <c r="L128" s="907"/>
      <c r="M128" s="907"/>
    </row>
    <row r="129" spans="5:13" x14ac:dyDescent="0.2">
      <c r="E129" s="907"/>
      <c r="F129" s="907"/>
      <c r="G129" s="907"/>
      <c r="H129" s="907"/>
      <c r="I129" s="907"/>
      <c r="J129" s="907"/>
      <c r="K129" s="907"/>
      <c r="L129" s="907"/>
      <c r="M129" s="907"/>
    </row>
    <row r="130" spans="5:13" x14ac:dyDescent="0.2">
      <c r="E130" s="907"/>
      <c r="F130" s="907"/>
      <c r="G130" s="907"/>
      <c r="H130" s="907"/>
      <c r="I130" s="907"/>
      <c r="J130" s="907"/>
      <c r="K130" s="907"/>
      <c r="L130" s="907"/>
      <c r="M130" s="907"/>
    </row>
    <row r="131" spans="5:13" x14ac:dyDescent="0.2">
      <c r="E131" s="907"/>
      <c r="F131" s="907"/>
      <c r="G131" s="907"/>
      <c r="H131" s="907"/>
      <c r="I131" s="907"/>
      <c r="J131" s="907"/>
      <c r="K131" s="907"/>
      <c r="L131" s="907"/>
      <c r="M131" s="907"/>
    </row>
    <row r="132" spans="5:13" x14ac:dyDescent="0.2">
      <c r="E132" s="907"/>
      <c r="F132" s="907"/>
      <c r="G132" s="907"/>
      <c r="H132" s="907"/>
      <c r="I132" s="907"/>
      <c r="J132" s="907"/>
      <c r="K132" s="907"/>
      <c r="L132" s="907"/>
      <c r="M132" s="907"/>
    </row>
    <row r="133" spans="5:13" x14ac:dyDescent="0.2">
      <c r="E133" s="907"/>
      <c r="F133" s="907"/>
      <c r="G133" s="907"/>
      <c r="H133" s="907"/>
      <c r="I133" s="907"/>
      <c r="J133" s="907"/>
      <c r="K133" s="907"/>
      <c r="L133" s="907"/>
      <c r="M133" s="907"/>
    </row>
  </sheetData>
  <mergeCells count="11">
    <mergeCell ref="G70:M70"/>
    <mergeCell ref="G22:M22"/>
    <mergeCell ref="B4:B6"/>
    <mergeCell ref="G60:M60"/>
    <mergeCell ref="F2:M2"/>
    <mergeCell ref="G8:M8"/>
    <mergeCell ref="F3:M3"/>
    <mergeCell ref="F4:M4"/>
    <mergeCell ref="G40:M40"/>
    <mergeCell ref="G31:M31"/>
    <mergeCell ref="G50:M50"/>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46"/>
  <sheetViews>
    <sheetView zoomScale="66" workbookViewId="0">
      <selection activeCell="Q10" sqref="Q10"/>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848"/>
      <c r="B1" s="849" t="s">
        <v>675</v>
      </c>
      <c r="C1" s="57"/>
      <c r="E1" s="702"/>
      <c r="F1" s="702"/>
      <c r="G1" s="702"/>
      <c r="H1" s="702"/>
      <c r="I1" s="702"/>
      <c r="J1" s="702"/>
      <c r="K1" s="702"/>
      <c r="L1" s="702"/>
      <c r="M1" s="751"/>
    </row>
    <row r="2" spans="1:13" ht="18.75" thickBot="1" x14ac:dyDescent="0.25">
      <c r="A2" s="850"/>
      <c r="B2" s="752"/>
      <c r="C2" s="59"/>
      <c r="E2" s="1480" t="s">
        <v>39</v>
      </c>
      <c r="F2" s="1480"/>
      <c r="G2" s="1480"/>
      <c r="H2" s="1480"/>
      <c r="I2" s="1480"/>
      <c r="J2" s="1480"/>
      <c r="K2" s="1480"/>
      <c r="L2" s="1480"/>
      <c r="M2" s="1480"/>
    </row>
    <row r="3" spans="1:13" ht="18.75" thickBot="1" x14ac:dyDescent="0.25">
      <c r="A3" s="850"/>
      <c r="B3" s="392" t="s">
        <v>106</v>
      </c>
      <c r="C3" s="59"/>
      <c r="E3" s="407"/>
      <c r="F3" s="1441"/>
      <c r="G3" s="1441"/>
      <c r="H3" s="1441"/>
      <c r="I3" s="1441"/>
      <c r="J3" s="1441"/>
      <c r="K3" s="1441"/>
      <c r="L3" s="1441"/>
      <c r="M3" s="1441"/>
    </row>
    <row r="4" spans="1:13" ht="15.75" customHeight="1" x14ac:dyDescent="0.2">
      <c r="A4" s="850"/>
      <c r="B4" s="1155" t="str">
        <f>Title!$B$4</f>
        <v>R2</v>
      </c>
      <c r="C4" s="59"/>
      <c r="E4" s="408"/>
      <c r="F4" s="1442" t="s">
        <v>70</v>
      </c>
      <c r="G4" s="1442"/>
      <c r="H4" s="1442"/>
      <c r="I4" s="1442"/>
      <c r="J4" s="1442"/>
      <c r="K4" s="1442"/>
      <c r="L4" s="1442"/>
      <c r="M4" s="1442"/>
    </row>
    <row r="5" spans="1:13" ht="15.75" x14ac:dyDescent="0.2">
      <c r="A5" s="850"/>
      <c r="B5" s="1156"/>
      <c r="C5" s="59"/>
      <c r="E5" s="409"/>
      <c r="F5" s="410"/>
      <c r="G5" s="411"/>
      <c r="H5" s="413"/>
      <c r="I5" s="413"/>
      <c r="J5" s="413"/>
      <c r="K5" s="413"/>
      <c r="L5" s="413"/>
      <c r="M5" s="414"/>
    </row>
    <row r="6" spans="1:13" ht="16.5" thickBot="1" x14ac:dyDescent="0.25">
      <c r="A6" s="850"/>
      <c r="B6" s="1157"/>
      <c r="C6" s="59"/>
      <c r="E6" s="409"/>
      <c r="F6" s="410" t="s">
        <v>6</v>
      </c>
      <c r="G6" s="411" t="s">
        <v>545</v>
      </c>
      <c r="H6" s="413"/>
      <c r="I6" s="413"/>
      <c r="J6" s="413"/>
      <c r="K6" s="413"/>
      <c r="L6" s="413"/>
      <c r="M6" s="414"/>
    </row>
    <row r="7" spans="1:13" ht="16.5" thickBot="1" x14ac:dyDescent="0.25">
      <c r="A7" s="850"/>
      <c r="B7" s="60"/>
      <c r="C7" s="753"/>
      <c r="E7" s="409"/>
      <c r="F7" s="410" t="s">
        <v>6</v>
      </c>
      <c r="G7" s="411" t="s">
        <v>23</v>
      </c>
      <c r="H7" s="413"/>
      <c r="I7" s="413"/>
      <c r="J7" s="413"/>
      <c r="K7" s="413"/>
      <c r="L7" s="413"/>
      <c r="M7" s="414"/>
    </row>
    <row r="8" spans="1:13" ht="18" customHeight="1" x14ac:dyDescent="0.2">
      <c r="A8" s="850"/>
      <c r="B8" s="677" t="s">
        <v>169</v>
      </c>
      <c r="C8" s="678"/>
      <c r="E8" s="409"/>
      <c r="F8" s="410"/>
      <c r="G8" s="411"/>
      <c r="H8" s="413"/>
      <c r="I8" s="413"/>
      <c r="J8" s="413"/>
      <c r="K8" s="413"/>
      <c r="L8" s="413"/>
      <c r="M8" s="414"/>
    </row>
    <row r="9" spans="1:13" ht="20.25" x14ac:dyDescent="0.2">
      <c r="A9" s="850"/>
      <c r="B9" s="679" t="s">
        <v>198</v>
      </c>
      <c r="C9" s="678"/>
      <c r="E9" s="415"/>
      <c r="F9" s="415"/>
      <c r="G9" s="415"/>
      <c r="H9" s="415"/>
      <c r="I9" s="415"/>
      <c r="J9" s="415"/>
      <c r="K9" s="416"/>
      <c r="L9" s="415"/>
      <c r="M9" s="417"/>
    </row>
    <row r="10" spans="1:13" ht="18" x14ac:dyDescent="0.2">
      <c r="A10" s="58"/>
      <c r="B10" s="60"/>
      <c r="C10" s="59"/>
      <c r="E10" s="1481" t="s">
        <v>642</v>
      </c>
      <c r="F10" s="1440"/>
      <c r="G10" s="1440"/>
      <c r="H10" s="1440"/>
      <c r="I10" s="1440"/>
      <c r="J10" s="1440"/>
      <c r="K10" s="1440"/>
      <c r="L10" s="1440"/>
      <c r="M10" s="1440"/>
    </row>
    <row r="11" spans="1:13" ht="18" x14ac:dyDescent="0.2">
      <c r="A11" s="850"/>
      <c r="B11" s="680" t="s">
        <v>224</v>
      </c>
      <c r="C11" s="678"/>
      <c r="E11" s="418"/>
      <c r="F11" s="419"/>
      <c r="G11" s="420"/>
      <c r="H11" s="420"/>
      <c r="I11" s="420"/>
      <c r="J11" s="420"/>
      <c r="K11" s="420"/>
      <c r="L11" s="420"/>
      <c r="M11" s="421"/>
    </row>
    <row r="12" spans="1:13" ht="16.5" thickBot="1" x14ac:dyDescent="0.25">
      <c r="A12" s="58"/>
      <c r="B12" s="692" t="s">
        <v>338</v>
      </c>
      <c r="C12" s="678"/>
      <c r="E12" s="974"/>
      <c r="F12" s="974"/>
      <c r="G12" s="423">
        <v>1</v>
      </c>
      <c r="H12" s="424" t="s">
        <v>0</v>
      </c>
      <c r="I12" s="425" t="s">
        <v>47</v>
      </c>
      <c r="J12" s="425" t="s">
        <v>243</v>
      </c>
      <c r="K12" s="425" t="s">
        <v>71</v>
      </c>
      <c r="L12" s="426">
        <v>1</v>
      </c>
      <c r="M12" s="427">
        <v>0.375</v>
      </c>
    </row>
    <row r="13" spans="1:13" ht="15.75" x14ac:dyDescent="0.2">
      <c r="A13" s="58"/>
      <c r="B13" s="689" t="s">
        <v>374</v>
      </c>
      <c r="C13" s="678"/>
      <c r="E13" s="979"/>
      <c r="F13" s="979"/>
      <c r="G13" s="429">
        <v>2</v>
      </c>
      <c r="H13" s="430" t="s">
        <v>0</v>
      </c>
      <c r="I13" s="430" t="s">
        <v>72</v>
      </c>
      <c r="J13" s="431" t="s">
        <v>243</v>
      </c>
      <c r="K13" s="431" t="s">
        <v>71</v>
      </c>
      <c r="L13" s="432">
        <v>2</v>
      </c>
      <c r="M13" s="433">
        <f>M12+TIME(0,L12,0)</f>
        <v>0.37569444444444444</v>
      </c>
    </row>
    <row r="14" spans="1:13" ht="15.75" x14ac:dyDescent="0.2">
      <c r="A14" s="58"/>
      <c r="B14" s="690" t="s">
        <v>467</v>
      </c>
      <c r="C14" s="691"/>
      <c r="E14" s="112"/>
      <c r="F14" s="112"/>
      <c r="G14" s="434">
        <v>3</v>
      </c>
      <c r="H14" s="435" t="s">
        <v>0</v>
      </c>
      <c r="I14" s="435" t="s">
        <v>404</v>
      </c>
      <c r="J14" s="437" t="s">
        <v>243</v>
      </c>
      <c r="K14" s="437" t="s">
        <v>71</v>
      </c>
      <c r="L14" s="438">
        <v>10</v>
      </c>
      <c r="M14" s="439">
        <f t="shared" ref="M14:M19" si="0">M13+TIME(0,L13,0)</f>
        <v>0.37708333333333333</v>
      </c>
    </row>
    <row r="15" spans="1:13" ht="15.75" x14ac:dyDescent="0.2">
      <c r="A15" s="58"/>
      <c r="B15" s="688" t="s">
        <v>493</v>
      </c>
      <c r="C15" s="615"/>
      <c r="E15" s="471"/>
      <c r="F15" s="471"/>
      <c r="G15" s="867">
        <v>4</v>
      </c>
      <c r="H15" s="868" t="s">
        <v>0</v>
      </c>
      <c r="I15" s="869" t="s">
        <v>48</v>
      </c>
      <c r="J15" s="870" t="s">
        <v>243</v>
      </c>
      <c r="K15" s="870" t="s">
        <v>71</v>
      </c>
      <c r="L15" s="871">
        <v>15</v>
      </c>
      <c r="M15" s="872">
        <f t="shared" si="0"/>
        <v>0.38402777777777775</v>
      </c>
    </row>
    <row r="16" spans="1:13" ht="15.75" x14ac:dyDescent="0.2">
      <c r="A16" s="58"/>
      <c r="B16" s="60"/>
      <c r="C16" s="59"/>
      <c r="E16" s="112"/>
      <c r="F16" s="112"/>
      <c r="G16" s="625">
        <v>5</v>
      </c>
      <c r="H16" s="435" t="s">
        <v>0</v>
      </c>
      <c r="I16" s="437" t="s">
        <v>406</v>
      </c>
      <c r="J16" s="437" t="s">
        <v>243</v>
      </c>
      <c r="K16" s="437" t="s">
        <v>71</v>
      </c>
      <c r="L16" s="438">
        <v>5</v>
      </c>
      <c r="M16" s="439">
        <f t="shared" si="0"/>
        <v>0.39444444444444443</v>
      </c>
    </row>
    <row r="17" spans="1:13" ht="15.75" x14ac:dyDescent="0.2">
      <c r="A17" s="58"/>
      <c r="B17" s="60"/>
      <c r="C17" s="59"/>
      <c r="E17" s="471"/>
      <c r="F17" s="471"/>
      <c r="G17" s="867">
        <v>6</v>
      </c>
      <c r="H17" s="868" t="s">
        <v>78</v>
      </c>
      <c r="I17" s="1064" t="s">
        <v>69</v>
      </c>
      <c r="J17" s="870" t="s">
        <v>243</v>
      </c>
      <c r="K17" s="870"/>
      <c r="L17" s="871">
        <v>87</v>
      </c>
      <c r="M17" s="872">
        <f t="shared" si="0"/>
        <v>0.39791666666666664</v>
      </c>
    </row>
    <row r="18" spans="1:13" ht="15.75" x14ac:dyDescent="0.2">
      <c r="A18" s="850"/>
      <c r="B18" s="681" t="s">
        <v>334</v>
      </c>
      <c r="C18" s="678"/>
      <c r="E18" s="112"/>
      <c r="F18" s="112"/>
      <c r="G18" s="444">
        <v>7</v>
      </c>
      <c r="H18" s="437"/>
      <c r="I18" s="436" t="s">
        <v>643</v>
      </c>
      <c r="J18" s="437" t="s">
        <v>243</v>
      </c>
      <c r="K18" s="437"/>
      <c r="L18" s="438">
        <v>0</v>
      </c>
      <c r="M18" s="439">
        <f t="shared" si="0"/>
        <v>0.45833333333333331</v>
      </c>
    </row>
    <row r="19" spans="1:13" ht="15.75" x14ac:dyDescent="0.25">
      <c r="A19" s="58"/>
      <c r="B19" s="683" t="s">
        <v>373</v>
      </c>
      <c r="C19" s="678"/>
      <c r="E19" s="471"/>
      <c r="F19" s="471"/>
      <c r="G19" s="873"/>
      <c r="H19" s="870"/>
      <c r="I19" s="869"/>
      <c r="J19" s="870" t="s">
        <v>243</v>
      </c>
      <c r="K19" s="870"/>
      <c r="L19" s="871">
        <v>0</v>
      </c>
      <c r="M19" s="872">
        <f t="shared" si="0"/>
        <v>0.45833333333333331</v>
      </c>
    </row>
    <row r="20" spans="1:13" ht="15.75" x14ac:dyDescent="0.25">
      <c r="A20" s="58"/>
      <c r="B20" s="684" t="s">
        <v>392</v>
      </c>
      <c r="C20" s="678"/>
      <c r="E20" s="112"/>
      <c r="F20" s="112"/>
      <c r="G20" s="444"/>
      <c r="H20" s="437"/>
      <c r="I20" s="436"/>
      <c r="J20" s="437" t="s">
        <v>7</v>
      </c>
      <c r="K20" s="437"/>
      <c r="L20" s="438"/>
      <c r="M20" s="439"/>
    </row>
    <row r="21" spans="1:13" ht="15.75" x14ac:dyDescent="0.25">
      <c r="A21" s="58"/>
      <c r="B21" s="685" t="s">
        <v>391</v>
      </c>
      <c r="C21" s="678"/>
      <c r="E21" s="112"/>
      <c r="F21" s="112"/>
      <c r="G21" s="754"/>
      <c r="H21" s="755"/>
      <c r="I21" s="514"/>
      <c r="J21" s="755"/>
      <c r="K21" s="755"/>
      <c r="L21" s="756"/>
      <c r="M21" s="757"/>
    </row>
    <row r="22" spans="1:13" ht="18" customHeight="1" x14ac:dyDescent="0.25">
      <c r="A22" s="58"/>
      <c r="B22" s="686" t="s">
        <v>469</v>
      </c>
      <c r="C22" s="678"/>
      <c r="E22" s="515"/>
      <c r="F22" s="515"/>
      <c r="G22" s="758"/>
      <c r="H22" s="759"/>
      <c r="I22" s="528"/>
      <c r="J22" s="759"/>
      <c r="K22" s="759"/>
      <c r="L22" s="760"/>
      <c r="M22" s="761"/>
    </row>
    <row r="23" spans="1:13" ht="18" x14ac:dyDescent="0.25">
      <c r="A23" s="58"/>
      <c r="B23" s="687" t="s">
        <v>470</v>
      </c>
      <c r="C23" s="678"/>
      <c r="E23" s="1479" t="s">
        <v>644</v>
      </c>
      <c r="F23" s="1479"/>
      <c r="G23" s="1479"/>
      <c r="H23" s="1479"/>
      <c r="I23" s="1479"/>
      <c r="J23" s="1479"/>
      <c r="K23" s="1479"/>
      <c r="L23" s="1479"/>
      <c r="M23" s="1479"/>
    </row>
    <row r="24" spans="1:13" ht="15.75" x14ac:dyDescent="0.2">
      <c r="A24" s="58"/>
      <c r="B24" s="766" t="s">
        <v>42</v>
      </c>
      <c r="C24" s="678"/>
      <c r="E24" s="979"/>
      <c r="F24" s="979"/>
      <c r="G24" s="762"/>
      <c r="H24" s="763"/>
      <c r="I24" s="447"/>
      <c r="J24" s="763"/>
      <c r="K24" s="763"/>
      <c r="L24" s="764"/>
      <c r="M24" s="765"/>
    </row>
    <row r="25" spans="1:13" ht="15.75" x14ac:dyDescent="0.2">
      <c r="A25" s="58"/>
      <c r="B25" s="847" t="s">
        <v>36</v>
      </c>
      <c r="C25" s="678"/>
      <c r="E25" s="974"/>
      <c r="F25" s="974"/>
      <c r="G25" s="423">
        <v>8</v>
      </c>
      <c r="H25" s="424" t="s">
        <v>0</v>
      </c>
      <c r="I25" s="425" t="s">
        <v>47</v>
      </c>
      <c r="J25" s="425" t="s">
        <v>243</v>
      </c>
      <c r="K25" s="425" t="s">
        <v>71</v>
      </c>
      <c r="L25" s="426">
        <v>1</v>
      </c>
      <c r="M25" s="427">
        <v>0.66666666666666663</v>
      </c>
    </row>
    <row r="26" spans="1:13" ht="15.75" x14ac:dyDescent="0.2">
      <c r="A26" s="58"/>
      <c r="B26" s="60"/>
      <c r="C26" s="615"/>
      <c r="E26" s="979"/>
      <c r="F26" s="979"/>
      <c r="G26" s="429">
        <v>9</v>
      </c>
      <c r="H26" s="430" t="s">
        <v>0</v>
      </c>
      <c r="I26" s="430" t="s">
        <v>645</v>
      </c>
      <c r="J26" s="431" t="s">
        <v>243</v>
      </c>
      <c r="K26" s="431" t="s">
        <v>71</v>
      </c>
      <c r="L26" s="432">
        <v>2</v>
      </c>
      <c r="M26" s="433">
        <f>M25+TIME(0,L25,0)</f>
        <v>0.66736111111111107</v>
      </c>
    </row>
    <row r="27" spans="1:13" ht="15.75" x14ac:dyDescent="0.2">
      <c r="A27" s="58"/>
      <c r="B27" s="60"/>
      <c r="C27" s="59"/>
      <c r="E27" s="112"/>
      <c r="F27" s="112"/>
      <c r="G27" s="625">
        <v>10</v>
      </c>
      <c r="H27" s="435" t="s">
        <v>0</v>
      </c>
      <c r="I27" s="437" t="s">
        <v>406</v>
      </c>
      <c r="J27" s="437" t="s">
        <v>243</v>
      </c>
      <c r="K27" s="437" t="s">
        <v>71</v>
      </c>
      <c r="L27" s="438">
        <v>5</v>
      </c>
      <c r="M27" s="439">
        <f>M26+TIME(0,L26,0)</f>
        <v>0.66874999999999996</v>
      </c>
    </row>
    <row r="28" spans="1:13" ht="15.75" x14ac:dyDescent="0.2">
      <c r="A28" s="58"/>
      <c r="B28" s="60"/>
      <c r="C28" s="59"/>
      <c r="E28" s="979"/>
      <c r="F28" s="979"/>
      <c r="G28" s="429">
        <v>11</v>
      </c>
      <c r="H28" s="430" t="s">
        <v>0</v>
      </c>
      <c r="I28" s="430" t="s">
        <v>49</v>
      </c>
      <c r="J28" s="431" t="s">
        <v>243</v>
      </c>
      <c r="K28" s="431" t="s">
        <v>71</v>
      </c>
      <c r="L28" s="432">
        <v>5</v>
      </c>
      <c r="M28" s="433">
        <f>M25+TIME(0,L25,0)</f>
        <v>0.66736111111111107</v>
      </c>
    </row>
    <row r="29" spans="1:13" ht="15.75" x14ac:dyDescent="0.2">
      <c r="A29" s="58"/>
      <c r="B29" s="60"/>
      <c r="C29" s="59"/>
      <c r="E29" s="974"/>
      <c r="F29" s="974"/>
      <c r="G29" s="767">
        <v>12</v>
      </c>
      <c r="H29" s="425" t="s">
        <v>5</v>
      </c>
      <c r="I29" s="436" t="s">
        <v>69</v>
      </c>
      <c r="J29" s="425" t="s">
        <v>410</v>
      </c>
      <c r="K29" s="939"/>
      <c r="L29" s="426">
        <v>114</v>
      </c>
      <c r="M29" s="439">
        <f>M28+TIME(0,L28,0)</f>
        <v>0.67083333333333328</v>
      </c>
    </row>
    <row r="30" spans="1:13" ht="16.5" thickBot="1" x14ac:dyDescent="0.25">
      <c r="A30" s="58"/>
      <c r="B30" s="60"/>
      <c r="C30" s="59"/>
      <c r="E30" s="979"/>
      <c r="F30" s="979"/>
      <c r="G30" s="443">
        <v>13</v>
      </c>
      <c r="H30" s="431"/>
      <c r="I30" s="431" t="s">
        <v>646</v>
      </c>
      <c r="J30" s="431" t="s">
        <v>243</v>
      </c>
      <c r="K30" s="445" t="s">
        <v>71</v>
      </c>
      <c r="L30" s="432">
        <v>0</v>
      </c>
      <c r="M30" s="433">
        <f>M29+TIME(0,L29,0)</f>
        <v>0.75</v>
      </c>
    </row>
    <row r="31" spans="1:13" ht="15.75" x14ac:dyDescent="0.2">
      <c r="A31" s="58"/>
      <c r="B31" s="827" t="s">
        <v>397</v>
      </c>
      <c r="C31" s="693"/>
      <c r="E31" s="974"/>
      <c r="F31" s="974"/>
      <c r="G31" s="423"/>
      <c r="H31" s="425"/>
      <c r="I31" s="465"/>
      <c r="J31" s="425"/>
      <c r="K31" s="425"/>
      <c r="L31" s="426"/>
      <c r="M31" s="427"/>
    </row>
    <row r="32" spans="1:13" ht="18" customHeight="1" x14ac:dyDescent="0.2">
      <c r="A32" s="58"/>
      <c r="B32" s="828" t="s">
        <v>346</v>
      </c>
      <c r="C32" s="693"/>
      <c r="E32" s="485"/>
      <c r="F32" s="485"/>
      <c r="G32" s="768"/>
      <c r="H32" s="485"/>
      <c r="I32" s="485"/>
      <c r="J32" s="485"/>
      <c r="K32" s="485"/>
      <c r="L32" s="485"/>
      <c r="M32" s="769"/>
    </row>
    <row r="33" spans="1:13" ht="15.75" x14ac:dyDescent="0.2">
      <c r="A33" s="58"/>
      <c r="B33" s="694" t="s">
        <v>323</v>
      </c>
      <c r="C33" s="693"/>
      <c r="E33" s="515"/>
      <c r="F33" s="515"/>
      <c r="G33" s="758"/>
      <c r="H33" s="759"/>
      <c r="I33" s="528"/>
      <c r="J33" s="759"/>
      <c r="K33" s="759"/>
      <c r="L33" s="760"/>
      <c r="M33" s="761"/>
    </row>
    <row r="34" spans="1:13" ht="18" x14ac:dyDescent="0.2">
      <c r="A34" s="58"/>
      <c r="B34" s="695" t="s">
        <v>170</v>
      </c>
      <c r="C34" s="693"/>
      <c r="E34" s="1479" t="s">
        <v>647</v>
      </c>
      <c r="F34" s="1479"/>
      <c r="G34" s="1479"/>
      <c r="H34" s="1479"/>
      <c r="I34" s="1479"/>
      <c r="J34" s="1479"/>
      <c r="K34" s="1479"/>
      <c r="L34" s="1479"/>
      <c r="M34" s="1479"/>
    </row>
    <row r="35" spans="1:13" ht="15.75" x14ac:dyDescent="0.2">
      <c r="A35" s="58"/>
      <c r="B35" s="696" t="s">
        <v>171</v>
      </c>
      <c r="C35" s="693"/>
      <c r="E35" s="979"/>
      <c r="F35" s="979"/>
      <c r="G35" s="762"/>
      <c r="H35" s="763"/>
      <c r="I35" s="447"/>
      <c r="J35" s="763"/>
      <c r="K35" s="763"/>
      <c r="L35" s="764"/>
      <c r="M35" s="765"/>
    </row>
    <row r="36" spans="1:13" ht="15.75" x14ac:dyDescent="0.2">
      <c r="A36" s="58"/>
      <c r="B36" s="697" t="s">
        <v>168</v>
      </c>
      <c r="C36" s="693"/>
      <c r="E36" s="974"/>
      <c r="F36" s="974"/>
      <c r="G36" s="423">
        <v>13</v>
      </c>
      <c r="H36" s="424" t="s">
        <v>0</v>
      </c>
      <c r="I36" s="425" t="s">
        <v>47</v>
      </c>
      <c r="J36" s="425" t="s">
        <v>243</v>
      </c>
      <c r="K36" s="425" t="s">
        <v>71</v>
      </c>
      <c r="L36" s="426">
        <v>1</v>
      </c>
      <c r="M36" s="427">
        <v>0.4375</v>
      </c>
    </row>
    <row r="37" spans="1:13" ht="15.75" x14ac:dyDescent="0.2">
      <c r="A37" s="58"/>
      <c r="B37" s="698" t="s">
        <v>342</v>
      </c>
      <c r="C37" s="693"/>
      <c r="E37" s="979"/>
      <c r="F37" s="979"/>
      <c r="G37" s="429">
        <v>14</v>
      </c>
      <c r="H37" s="430" t="s">
        <v>0</v>
      </c>
      <c r="I37" s="430" t="s">
        <v>49</v>
      </c>
      <c r="J37" s="431" t="s">
        <v>243</v>
      </c>
      <c r="K37" s="431" t="s">
        <v>71</v>
      </c>
      <c r="L37" s="432">
        <v>5</v>
      </c>
      <c r="M37" s="433">
        <f>M36+TIME(0,L36,0)</f>
        <v>0.43819444444444444</v>
      </c>
    </row>
    <row r="38" spans="1:13" ht="15.75" x14ac:dyDescent="0.2">
      <c r="A38" s="58"/>
      <c r="B38" s="698" t="s">
        <v>343</v>
      </c>
      <c r="C38" s="693"/>
      <c r="E38" s="974"/>
      <c r="F38" s="974"/>
      <c r="G38" s="767">
        <v>15</v>
      </c>
      <c r="H38" s="425" t="s">
        <v>5</v>
      </c>
      <c r="I38" s="425" t="s">
        <v>69</v>
      </c>
      <c r="J38" s="425" t="s">
        <v>243</v>
      </c>
      <c r="K38" s="425"/>
      <c r="L38" s="426">
        <v>114</v>
      </c>
      <c r="M38" s="427">
        <f>M37+TIME(0,L37,0)</f>
        <v>0.44166666666666665</v>
      </c>
    </row>
    <row r="39" spans="1:13" ht="15.75" x14ac:dyDescent="0.2">
      <c r="A39" s="58"/>
      <c r="B39" s="698" t="s">
        <v>202</v>
      </c>
      <c r="C39" s="693"/>
      <c r="E39" s="979"/>
      <c r="F39" s="979"/>
      <c r="G39" s="443">
        <v>16</v>
      </c>
      <c r="H39" s="431"/>
      <c r="I39" s="431" t="s">
        <v>546</v>
      </c>
      <c r="J39" s="431" t="s">
        <v>243</v>
      </c>
      <c r="K39" s="431" t="s">
        <v>71</v>
      </c>
      <c r="L39" s="432">
        <v>0</v>
      </c>
      <c r="M39" s="433">
        <f>M38+TIME(0,L38,0)</f>
        <v>0.52083333333333326</v>
      </c>
    </row>
    <row r="40" spans="1:13" ht="18" customHeight="1" x14ac:dyDescent="0.2">
      <c r="A40" s="58"/>
      <c r="B40" s="698" t="s">
        <v>348</v>
      </c>
      <c r="C40" s="693"/>
      <c r="E40" s="974"/>
      <c r="F40" s="974"/>
      <c r="G40" s="767"/>
      <c r="H40" s="425"/>
      <c r="I40" s="425"/>
      <c r="J40" s="425"/>
      <c r="K40" s="939"/>
      <c r="L40" s="426"/>
      <c r="M40" s="427"/>
    </row>
    <row r="41" spans="1:13" ht="15.75" x14ac:dyDescent="0.2">
      <c r="A41" s="58"/>
      <c r="B41" s="698" t="s">
        <v>344</v>
      </c>
      <c r="C41" s="693"/>
      <c r="E41" s="979"/>
      <c r="F41" s="979"/>
      <c r="G41" s="443"/>
      <c r="H41" s="431"/>
      <c r="I41" s="431"/>
      <c r="J41" s="431"/>
      <c r="K41" s="445"/>
      <c r="L41" s="432"/>
      <c r="M41" s="433"/>
    </row>
    <row r="42" spans="1:13" ht="15.75" x14ac:dyDescent="0.2">
      <c r="A42" s="58"/>
      <c r="B42" s="698" t="s">
        <v>201</v>
      </c>
      <c r="C42" s="693"/>
      <c r="E42" s="515"/>
      <c r="F42" s="515"/>
      <c r="G42" s="758"/>
      <c r="H42" s="759"/>
      <c r="I42" s="528"/>
      <c r="J42" s="759"/>
      <c r="K42" s="759"/>
      <c r="L42" s="760"/>
      <c r="M42" s="761"/>
    </row>
    <row r="43" spans="1:13" ht="18" x14ac:dyDescent="0.2">
      <c r="A43" s="58"/>
      <c r="B43" s="698" t="s">
        <v>345</v>
      </c>
      <c r="C43" s="693"/>
      <c r="E43" s="1479" t="s">
        <v>746</v>
      </c>
      <c r="F43" s="1479"/>
      <c r="G43" s="1479"/>
      <c r="H43" s="1479"/>
      <c r="I43" s="1479"/>
      <c r="J43" s="1479"/>
      <c r="K43" s="1479"/>
      <c r="L43" s="1479"/>
      <c r="M43" s="1479"/>
    </row>
    <row r="44" spans="1:13" ht="16.5" thickBot="1" x14ac:dyDescent="0.25">
      <c r="A44" s="58"/>
      <c r="B44" s="699" t="s">
        <v>172</v>
      </c>
      <c r="C44" s="693"/>
      <c r="E44" s="979"/>
      <c r="F44" s="979"/>
      <c r="G44" s="762"/>
      <c r="H44" s="763"/>
      <c r="I44" s="447"/>
      <c r="J44" s="763"/>
      <c r="K44" s="763"/>
      <c r="L44" s="764"/>
      <c r="M44" s="765"/>
    </row>
    <row r="45" spans="1:13" ht="15.75" x14ac:dyDescent="0.2">
      <c r="A45" s="58"/>
      <c r="B45" s="60"/>
      <c r="C45" s="59"/>
      <c r="E45" s="974"/>
      <c r="F45" s="974"/>
      <c r="G45" s="423">
        <v>17</v>
      </c>
      <c r="H45" s="424" t="s">
        <v>0</v>
      </c>
      <c r="I45" s="425" t="s">
        <v>47</v>
      </c>
      <c r="J45" s="425" t="s">
        <v>243</v>
      </c>
      <c r="K45" s="425" t="s">
        <v>71</v>
      </c>
      <c r="L45" s="426">
        <v>1</v>
      </c>
      <c r="M45" s="427">
        <v>0.5625</v>
      </c>
    </row>
    <row r="46" spans="1:13" ht="16.5" thickBot="1" x14ac:dyDescent="0.25">
      <c r="A46" s="851"/>
      <c r="B46" s="852" t="s">
        <v>675</v>
      </c>
      <c r="C46" s="853"/>
      <c r="E46" s="979"/>
      <c r="F46" s="979"/>
      <c r="G46" s="429">
        <v>18</v>
      </c>
      <c r="H46" s="430" t="s">
        <v>0</v>
      </c>
      <c r="I46" s="430" t="s">
        <v>49</v>
      </c>
      <c r="J46" s="431" t="s">
        <v>243</v>
      </c>
      <c r="K46" s="431" t="s">
        <v>71</v>
      </c>
      <c r="L46" s="432">
        <v>5</v>
      </c>
      <c r="M46" s="433">
        <f>M45+TIME(0,L45,0)</f>
        <v>0.56319444444444444</v>
      </c>
    </row>
    <row r="47" spans="1:13" ht="15.75" x14ac:dyDescent="0.2">
      <c r="A47" s="1043"/>
      <c r="B47" s="1043"/>
      <c r="C47" s="1043"/>
      <c r="E47" s="974"/>
      <c r="F47" s="974"/>
      <c r="G47" s="767">
        <v>19</v>
      </c>
      <c r="H47" s="425" t="s">
        <v>5</v>
      </c>
      <c r="I47" s="425" t="s">
        <v>69</v>
      </c>
      <c r="J47" s="425" t="s">
        <v>243</v>
      </c>
      <c r="K47" s="425"/>
      <c r="L47" s="426">
        <v>114</v>
      </c>
      <c r="M47" s="427">
        <f>M46+TIME(0,L46,0)</f>
        <v>0.56666666666666665</v>
      </c>
    </row>
    <row r="48" spans="1:13" ht="15.75" x14ac:dyDescent="0.2">
      <c r="A48" s="1043"/>
      <c r="B48" s="1043"/>
      <c r="C48" s="1043"/>
      <c r="E48" s="979"/>
      <c r="F48" s="979"/>
      <c r="G48" s="443">
        <v>20</v>
      </c>
      <c r="H48" s="431"/>
      <c r="I48" s="431" t="s">
        <v>648</v>
      </c>
      <c r="J48" s="431" t="s">
        <v>243</v>
      </c>
      <c r="K48" s="431" t="s">
        <v>71</v>
      </c>
      <c r="L48" s="432">
        <v>0</v>
      </c>
      <c r="M48" s="433">
        <f>M47+TIME(0,L47,0)</f>
        <v>0.64583333333333326</v>
      </c>
    </row>
    <row r="49" spans="1:13" ht="15.75" x14ac:dyDescent="0.2">
      <c r="A49" s="1043"/>
      <c r="B49" s="1043"/>
      <c r="C49" s="1043"/>
      <c r="E49" s="974"/>
      <c r="F49" s="974"/>
      <c r="G49" s="767"/>
      <c r="H49" s="425"/>
      <c r="I49" s="425"/>
      <c r="J49" s="425"/>
      <c r="K49" s="939"/>
      <c r="L49" s="426"/>
      <c r="M49" s="427"/>
    </row>
    <row r="50" spans="1:13" ht="18.75" customHeight="1" x14ac:dyDescent="0.2">
      <c r="A50" s="1043"/>
      <c r="B50" s="1043"/>
      <c r="C50" s="1043"/>
      <c r="E50" s="979"/>
      <c r="F50" s="979"/>
      <c r="G50" s="443"/>
      <c r="H50" s="431"/>
      <c r="I50" s="431"/>
      <c r="J50" s="431"/>
      <c r="K50" s="445"/>
      <c r="L50" s="432"/>
      <c r="M50" s="433"/>
    </row>
    <row r="51" spans="1:13" ht="15.75" x14ac:dyDescent="0.2">
      <c r="A51" s="1043"/>
      <c r="B51" s="1043"/>
      <c r="C51" s="1043"/>
      <c r="E51" s="515"/>
      <c r="F51" s="515"/>
      <c r="G51" s="758"/>
      <c r="H51" s="759"/>
      <c r="I51" s="528"/>
      <c r="J51" s="759"/>
      <c r="K51" s="759"/>
      <c r="L51" s="760"/>
      <c r="M51" s="761"/>
    </row>
    <row r="52" spans="1:13" ht="18" x14ac:dyDescent="0.2">
      <c r="A52" s="1043"/>
      <c r="B52" s="1043"/>
      <c r="C52" s="1043"/>
      <c r="E52" s="1479" t="s">
        <v>649</v>
      </c>
      <c r="F52" s="1479"/>
      <c r="G52" s="1479"/>
      <c r="H52" s="1479"/>
      <c r="I52" s="1479"/>
      <c r="J52" s="1479"/>
      <c r="K52" s="1479"/>
      <c r="L52" s="1479"/>
      <c r="M52" s="1479"/>
    </row>
    <row r="53" spans="1:13" ht="15.75" x14ac:dyDescent="0.2">
      <c r="A53" s="1043"/>
      <c r="B53" s="1043"/>
      <c r="C53" s="1043"/>
      <c r="E53" s="979"/>
      <c r="F53" s="979"/>
      <c r="G53" s="762"/>
      <c r="H53" s="763"/>
      <c r="I53" s="447"/>
      <c r="J53" s="763"/>
      <c r="K53" s="763"/>
      <c r="L53" s="764"/>
      <c r="M53" s="765"/>
    </row>
    <row r="54" spans="1:13" ht="15.75" x14ac:dyDescent="0.2">
      <c r="A54" s="1043"/>
      <c r="B54" s="1043"/>
      <c r="C54" s="1043"/>
      <c r="E54" s="974"/>
      <c r="F54" s="974"/>
      <c r="G54" s="423">
        <v>21</v>
      </c>
      <c r="H54" s="424" t="s">
        <v>0</v>
      </c>
      <c r="I54" s="425" t="s">
        <v>47</v>
      </c>
      <c r="J54" s="425" t="s">
        <v>243</v>
      </c>
      <c r="K54" s="425" t="s">
        <v>71</v>
      </c>
      <c r="L54" s="426">
        <v>1</v>
      </c>
      <c r="M54" s="427">
        <v>0.33333333333333331</v>
      </c>
    </row>
    <row r="55" spans="1:13" ht="15.75" x14ac:dyDescent="0.2">
      <c r="A55" s="1043"/>
      <c r="B55" s="1043"/>
      <c r="C55" s="1043"/>
      <c r="E55" s="979"/>
      <c r="F55" s="979"/>
      <c r="G55" s="429">
        <v>22</v>
      </c>
      <c r="H55" s="430" t="s">
        <v>0</v>
      </c>
      <c r="I55" s="430" t="s">
        <v>49</v>
      </c>
      <c r="J55" s="431" t="s">
        <v>243</v>
      </c>
      <c r="K55" s="431" t="s">
        <v>71</v>
      </c>
      <c r="L55" s="432">
        <v>5</v>
      </c>
      <c r="M55" s="433">
        <f>M54+TIME(0,L54,0)</f>
        <v>0.33402777777777776</v>
      </c>
    </row>
    <row r="56" spans="1:13" ht="15.75" x14ac:dyDescent="0.2">
      <c r="A56" s="1043"/>
      <c r="B56" s="1043"/>
      <c r="C56" s="1043"/>
      <c r="E56" s="974"/>
      <c r="F56" s="974"/>
      <c r="G56" s="767">
        <v>23</v>
      </c>
      <c r="H56" s="425" t="s">
        <v>5</v>
      </c>
      <c r="I56" s="425" t="s">
        <v>69</v>
      </c>
      <c r="J56" s="425" t="s">
        <v>243</v>
      </c>
      <c r="K56" s="425"/>
      <c r="L56" s="426">
        <v>114</v>
      </c>
      <c r="M56" s="427">
        <f>M55+TIME(0,L55,0)</f>
        <v>0.33749999999999997</v>
      </c>
    </row>
    <row r="57" spans="1:13" ht="15.75" x14ac:dyDescent="0.2">
      <c r="A57" s="1043"/>
      <c r="B57" s="1043"/>
      <c r="C57" s="1043"/>
      <c r="E57" s="979"/>
      <c r="F57" s="979"/>
      <c r="G57" s="443">
        <v>24</v>
      </c>
      <c r="H57" s="431"/>
      <c r="I57" s="431" t="s">
        <v>650</v>
      </c>
      <c r="J57" s="431" t="s">
        <v>243</v>
      </c>
      <c r="K57" s="431" t="s">
        <v>71</v>
      </c>
      <c r="L57" s="432">
        <v>0</v>
      </c>
      <c r="M57" s="433">
        <f>M56+TIME(0,L56,0)</f>
        <v>0.41666666666666663</v>
      </c>
    </row>
    <row r="58" spans="1:13" ht="15.75" x14ac:dyDescent="0.2">
      <c r="A58" s="1043"/>
      <c r="B58" s="1043"/>
      <c r="C58" s="1043"/>
      <c r="E58" s="974"/>
      <c r="F58" s="974"/>
      <c r="G58" s="767"/>
      <c r="H58" s="425"/>
      <c r="I58" s="425"/>
      <c r="J58" s="425" t="s">
        <v>243</v>
      </c>
      <c r="K58" s="939"/>
      <c r="L58" s="426">
        <v>0</v>
      </c>
      <c r="M58" s="439">
        <f>M57+TIME(0,L57,0)</f>
        <v>0.41666666666666663</v>
      </c>
    </row>
    <row r="59" spans="1:13" ht="15.75" x14ac:dyDescent="0.2">
      <c r="A59" s="1043"/>
      <c r="B59" s="1043"/>
      <c r="C59" s="1043"/>
      <c r="E59" s="979"/>
      <c r="F59" s="979"/>
      <c r="G59" s="443"/>
      <c r="H59" s="431"/>
      <c r="I59" s="431"/>
      <c r="J59" s="431"/>
      <c r="K59" s="445"/>
      <c r="L59" s="432">
        <v>0</v>
      </c>
      <c r="M59" s="433">
        <f>M58+TIME(0,L58,0)</f>
        <v>0.41666666666666663</v>
      </c>
    </row>
    <row r="60" spans="1:13" ht="15.75" x14ac:dyDescent="0.2">
      <c r="A60" s="1043"/>
      <c r="B60" s="1043"/>
      <c r="C60" s="1043"/>
      <c r="E60" s="515"/>
      <c r="F60" s="515"/>
      <c r="G60" s="758"/>
      <c r="H60" s="759"/>
      <c r="I60" s="528"/>
      <c r="J60" s="759"/>
      <c r="K60" s="759"/>
      <c r="L60" s="760"/>
      <c r="M60" s="761"/>
    </row>
    <row r="61" spans="1:13" ht="18" x14ac:dyDescent="0.2">
      <c r="A61" s="1043"/>
      <c r="B61" s="1043"/>
      <c r="C61" s="1043"/>
      <c r="E61" s="1479" t="s">
        <v>651</v>
      </c>
      <c r="F61" s="1479"/>
      <c r="G61" s="1479"/>
      <c r="H61" s="1479"/>
      <c r="I61" s="1479"/>
      <c r="J61" s="1479"/>
      <c r="K61" s="1479"/>
      <c r="L61" s="1479"/>
      <c r="M61" s="1479"/>
    </row>
    <row r="62" spans="1:13" ht="15.75" x14ac:dyDescent="0.2">
      <c r="A62" s="1043"/>
      <c r="B62" s="1043"/>
      <c r="C62" s="1043"/>
      <c r="E62" s="979"/>
      <c r="F62" s="979"/>
      <c r="G62" s="762"/>
      <c r="H62" s="763"/>
      <c r="I62" s="447"/>
      <c r="J62" s="763"/>
      <c r="K62" s="763"/>
      <c r="L62" s="764"/>
      <c r="M62" s="765"/>
    </row>
    <row r="63" spans="1:13" ht="15.75" x14ac:dyDescent="0.2">
      <c r="A63" s="1043"/>
      <c r="B63" s="1043"/>
      <c r="C63" s="1043"/>
      <c r="E63" s="974"/>
      <c r="F63" s="974"/>
      <c r="G63" s="423">
        <v>21</v>
      </c>
      <c r="H63" s="424" t="s">
        <v>0</v>
      </c>
      <c r="I63" s="425" t="s">
        <v>47</v>
      </c>
      <c r="J63" s="425" t="s">
        <v>243</v>
      </c>
      <c r="K63" s="425" t="s">
        <v>71</v>
      </c>
      <c r="L63" s="426">
        <v>1</v>
      </c>
      <c r="M63" s="427">
        <v>0.66666666666666663</v>
      </c>
    </row>
    <row r="64" spans="1:13" ht="15.75" x14ac:dyDescent="0.2">
      <c r="A64" s="1043"/>
      <c r="B64" s="1043"/>
      <c r="C64" s="1043"/>
      <c r="E64" s="979"/>
      <c r="F64" s="979"/>
      <c r="G64" s="429">
        <v>22</v>
      </c>
      <c r="H64" s="430" t="s">
        <v>0</v>
      </c>
      <c r="I64" s="430" t="s">
        <v>49</v>
      </c>
      <c r="J64" s="431" t="s">
        <v>243</v>
      </c>
      <c r="K64" s="431" t="s">
        <v>71</v>
      </c>
      <c r="L64" s="432">
        <v>5</v>
      </c>
      <c r="M64" s="433">
        <f>M63+TIME(0,L63,0)</f>
        <v>0.66736111111111107</v>
      </c>
    </row>
    <row r="65" spans="1:13" ht="15.75" x14ac:dyDescent="0.2">
      <c r="A65" s="1043"/>
      <c r="B65" s="1043"/>
      <c r="C65" s="1043"/>
      <c r="E65" s="974"/>
      <c r="F65" s="974"/>
      <c r="G65" s="767">
        <v>23</v>
      </c>
      <c r="H65" s="425" t="s">
        <v>5</v>
      </c>
      <c r="I65" s="425" t="s">
        <v>69</v>
      </c>
      <c r="J65" s="425" t="s">
        <v>243</v>
      </c>
      <c r="K65" s="425"/>
      <c r="L65" s="426">
        <v>114</v>
      </c>
      <c r="M65" s="427">
        <f>M64+TIME(0,L64,0)</f>
        <v>0.67083333333333328</v>
      </c>
    </row>
    <row r="66" spans="1:13" ht="15.75" x14ac:dyDescent="0.2">
      <c r="A66" s="1043"/>
      <c r="B66" s="1043"/>
      <c r="C66" s="1043"/>
      <c r="E66" s="979"/>
      <c r="F66" s="979"/>
      <c r="G66" s="443">
        <v>24</v>
      </c>
      <c r="H66" s="431"/>
      <c r="I66" s="431" t="s">
        <v>652</v>
      </c>
      <c r="J66" s="431" t="s">
        <v>243</v>
      </c>
      <c r="K66" s="431" t="s">
        <v>71</v>
      </c>
      <c r="L66" s="432">
        <v>0</v>
      </c>
      <c r="M66" s="433">
        <f>M65+TIME(0,L65,0)</f>
        <v>0.75</v>
      </c>
    </row>
    <row r="67" spans="1:13" ht="15.75" x14ac:dyDescent="0.2">
      <c r="A67" s="1043"/>
      <c r="B67" s="1043"/>
      <c r="C67" s="1043"/>
      <c r="E67" s="974"/>
      <c r="F67" s="974"/>
      <c r="G67" s="767"/>
      <c r="H67" s="425"/>
      <c r="I67" s="425"/>
      <c r="J67" s="425" t="s">
        <v>243</v>
      </c>
      <c r="K67" s="939"/>
      <c r="L67" s="426">
        <v>0</v>
      </c>
      <c r="M67" s="439">
        <f>M66+TIME(0,L66,0)</f>
        <v>0.75</v>
      </c>
    </row>
    <row r="68" spans="1:13" ht="15.75" x14ac:dyDescent="0.2">
      <c r="A68" s="1043"/>
      <c r="B68" s="1043"/>
      <c r="C68" s="1043"/>
      <c r="E68" s="979"/>
      <c r="F68" s="979"/>
      <c r="G68" s="443"/>
      <c r="H68" s="431"/>
      <c r="I68" s="431"/>
      <c r="J68" s="431"/>
      <c r="K68" s="445"/>
      <c r="L68" s="432">
        <v>0</v>
      </c>
      <c r="M68" s="433">
        <f>M67+TIME(0,L67,0)</f>
        <v>0.75</v>
      </c>
    </row>
    <row r="69" spans="1:13" ht="15.75" x14ac:dyDescent="0.2">
      <c r="A69" s="1043"/>
      <c r="B69" s="1043"/>
      <c r="C69" s="1043"/>
      <c r="E69" s="515"/>
      <c r="F69" s="515"/>
      <c r="G69" s="758"/>
      <c r="H69" s="759"/>
      <c r="I69" s="528"/>
      <c r="J69" s="759"/>
      <c r="K69" s="759"/>
      <c r="L69" s="760"/>
      <c r="M69" s="761"/>
    </row>
    <row r="70" spans="1:13" ht="18" x14ac:dyDescent="0.2">
      <c r="A70" s="1043"/>
      <c r="B70" s="1043"/>
      <c r="C70" s="1043"/>
      <c r="E70" s="1479" t="s">
        <v>653</v>
      </c>
      <c r="F70" s="1479"/>
      <c r="G70" s="1479"/>
      <c r="H70" s="1479"/>
      <c r="I70" s="1479"/>
      <c r="J70" s="1479"/>
      <c r="K70" s="1479"/>
      <c r="L70" s="1479"/>
      <c r="M70" s="1479"/>
    </row>
    <row r="71" spans="1:13" ht="15.75" x14ac:dyDescent="0.2">
      <c r="A71" s="1043"/>
      <c r="B71" s="1043"/>
      <c r="C71" s="1043"/>
      <c r="E71" s="979"/>
      <c r="F71" s="979"/>
      <c r="G71" s="762"/>
      <c r="H71" s="763"/>
      <c r="I71" s="447"/>
      <c r="J71" s="763"/>
      <c r="K71" s="763"/>
      <c r="L71" s="764"/>
      <c r="M71" s="765"/>
    </row>
    <row r="72" spans="1:13" ht="15.75" x14ac:dyDescent="0.2">
      <c r="A72" s="1043"/>
      <c r="B72" s="1043"/>
      <c r="C72" s="1043"/>
      <c r="E72" s="974"/>
      <c r="F72" s="974"/>
      <c r="G72" s="423">
        <v>21</v>
      </c>
      <c r="H72" s="424" t="s">
        <v>0</v>
      </c>
      <c r="I72" s="425" t="s">
        <v>47</v>
      </c>
      <c r="J72" s="425" t="s">
        <v>243</v>
      </c>
      <c r="K72" s="425" t="s">
        <v>71</v>
      </c>
      <c r="L72" s="426">
        <v>1</v>
      </c>
      <c r="M72" s="427">
        <v>0.4375</v>
      </c>
    </row>
    <row r="73" spans="1:13" ht="15.75" x14ac:dyDescent="0.2">
      <c r="A73" s="1043"/>
      <c r="B73" s="1043"/>
      <c r="C73" s="1043"/>
      <c r="E73" s="979"/>
      <c r="F73" s="979"/>
      <c r="G73" s="429">
        <v>22</v>
      </c>
      <c r="H73" s="430" t="s">
        <v>0</v>
      </c>
      <c r="I73" s="430" t="s">
        <v>49</v>
      </c>
      <c r="J73" s="431" t="s">
        <v>243</v>
      </c>
      <c r="K73" s="431" t="s">
        <v>71</v>
      </c>
      <c r="L73" s="432">
        <v>5</v>
      </c>
      <c r="M73" s="433">
        <f>M72+TIME(0,L72,0)</f>
        <v>0.43819444444444444</v>
      </c>
    </row>
    <row r="74" spans="1:13" ht="15.75" x14ac:dyDescent="0.2">
      <c r="A74" s="1043"/>
      <c r="B74" s="1043"/>
      <c r="C74" s="1043"/>
      <c r="E74" s="974"/>
      <c r="F74" s="974"/>
      <c r="G74" s="767">
        <v>23</v>
      </c>
      <c r="H74" s="425" t="s">
        <v>5</v>
      </c>
      <c r="I74" s="425" t="s">
        <v>69</v>
      </c>
      <c r="J74" s="425" t="s">
        <v>243</v>
      </c>
      <c r="K74" s="425"/>
      <c r="L74" s="426">
        <v>114</v>
      </c>
      <c r="M74" s="427">
        <f>M73+TIME(0,L73,0)</f>
        <v>0.44166666666666665</v>
      </c>
    </row>
    <row r="75" spans="1:13" ht="15.75" x14ac:dyDescent="0.2">
      <c r="E75" s="979"/>
      <c r="F75" s="979"/>
      <c r="G75" s="443">
        <v>24</v>
      </c>
      <c r="H75" s="431"/>
      <c r="I75" s="431" t="s">
        <v>547</v>
      </c>
      <c r="J75" s="431" t="s">
        <v>243</v>
      </c>
      <c r="K75" s="431" t="s">
        <v>71</v>
      </c>
      <c r="L75" s="432">
        <v>0</v>
      </c>
      <c r="M75" s="433">
        <f>M74+TIME(0,L74,0)</f>
        <v>0.52083333333333326</v>
      </c>
    </row>
    <row r="76" spans="1:13" ht="15.75" x14ac:dyDescent="0.2">
      <c r="E76" s="974"/>
      <c r="F76" s="974"/>
      <c r="G76" s="767"/>
      <c r="H76" s="425"/>
      <c r="I76" s="425"/>
      <c r="J76" s="425" t="s">
        <v>243</v>
      </c>
      <c r="K76" s="939"/>
      <c r="L76" s="426">
        <v>0</v>
      </c>
      <c r="M76" s="439">
        <f>M75+TIME(0,L75,0)</f>
        <v>0.52083333333333326</v>
      </c>
    </row>
    <row r="77" spans="1:13" ht="15.75" x14ac:dyDescent="0.2">
      <c r="E77" s="979"/>
      <c r="F77" s="979"/>
      <c r="G77" s="443"/>
      <c r="H77" s="431"/>
      <c r="I77" s="431"/>
      <c r="J77" s="431"/>
      <c r="K77" s="445"/>
      <c r="L77" s="432">
        <v>0</v>
      </c>
      <c r="M77" s="433">
        <f>M76+TIME(0,L76,0)</f>
        <v>0.52083333333333326</v>
      </c>
    </row>
    <row r="78" spans="1:13" ht="15.75" x14ac:dyDescent="0.2">
      <c r="E78" s="515"/>
      <c r="F78" s="515"/>
      <c r="G78" s="758"/>
      <c r="H78" s="759"/>
      <c r="I78" s="528"/>
      <c r="J78" s="759"/>
      <c r="K78" s="759"/>
      <c r="L78" s="760"/>
      <c r="M78" s="761"/>
    </row>
    <row r="79" spans="1:13" ht="18" x14ac:dyDescent="0.2">
      <c r="E79" s="1479" t="s">
        <v>654</v>
      </c>
      <c r="F79" s="1479"/>
      <c r="G79" s="1479"/>
      <c r="H79" s="1479"/>
      <c r="I79" s="1479"/>
      <c r="J79" s="1479"/>
      <c r="K79" s="1479"/>
      <c r="L79" s="1479"/>
      <c r="M79" s="1479"/>
    </row>
    <row r="80" spans="1:13" ht="15.75" x14ac:dyDescent="0.2">
      <c r="E80" s="979"/>
      <c r="F80" s="979"/>
      <c r="G80" s="762"/>
      <c r="H80" s="763"/>
      <c r="I80" s="447"/>
      <c r="J80" s="763"/>
      <c r="K80" s="763"/>
      <c r="L80" s="764"/>
      <c r="M80" s="765"/>
    </row>
    <row r="81" spans="5:13" ht="15.75" x14ac:dyDescent="0.2">
      <c r="E81" s="974"/>
      <c r="F81" s="974"/>
      <c r="G81" s="423">
        <v>25</v>
      </c>
      <c r="H81" s="424" t="s">
        <v>0</v>
      </c>
      <c r="I81" s="425" t="s">
        <v>47</v>
      </c>
      <c r="J81" s="425" t="s">
        <v>243</v>
      </c>
      <c r="K81" s="425" t="s">
        <v>71</v>
      </c>
      <c r="L81" s="426">
        <v>1</v>
      </c>
      <c r="M81" s="427">
        <v>0.66666666666666663</v>
      </c>
    </row>
    <row r="82" spans="5:13" ht="15.75" x14ac:dyDescent="0.2">
      <c r="E82" s="979"/>
      <c r="F82" s="979"/>
      <c r="G82" s="429">
        <v>26</v>
      </c>
      <c r="H82" s="430" t="s">
        <v>5</v>
      </c>
      <c r="I82" s="430" t="s">
        <v>69</v>
      </c>
      <c r="J82" s="431" t="s">
        <v>243</v>
      </c>
      <c r="K82" s="431"/>
      <c r="L82" s="432">
        <v>29</v>
      </c>
      <c r="M82" s="433">
        <f>M81+TIME(0,L81,0)</f>
        <v>0.66736111111111107</v>
      </c>
    </row>
    <row r="83" spans="5:13" ht="15.75" x14ac:dyDescent="0.2">
      <c r="E83" s="974"/>
      <c r="F83" s="974"/>
      <c r="G83" s="767">
        <v>27</v>
      </c>
      <c r="H83" s="425" t="s">
        <v>78</v>
      </c>
      <c r="I83" s="425" t="s">
        <v>655</v>
      </c>
      <c r="J83" s="425" t="s">
        <v>243</v>
      </c>
      <c r="K83" s="425" t="s">
        <v>71</v>
      </c>
      <c r="L83" s="426">
        <v>30</v>
      </c>
      <c r="M83" s="427">
        <f>M82+TIME(0,L82,0)</f>
        <v>0.6875</v>
      </c>
    </row>
    <row r="84" spans="5:13" ht="15.75" x14ac:dyDescent="0.2">
      <c r="E84" s="979"/>
      <c r="F84" s="979"/>
      <c r="G84" s="443">
        <v>28</v>
      </c>
      <c r="H84" s="431" t="s">
        <v>78</v>
      </c>
      <c r="I84" s="431" t="s">
        <v>22</v>
      </c>
      <c r="J84" s="431" t="s">
        <v>243</v>
      </c>
      <c r="K84" s="431" t="s">
        <v>71</v>
      </c>
      <c r="L84" s="432">
        <v>30</v>
      </c>
      <c r="M84" s="433">
        <f>M83+TIME(0,L83,0)</f>
        <v>0.70833333333333337</v>
      </c>
    </row>
    <row r="85" spans="5:13" ht="15.75" x14ac:dyDescent="0.2">
      <c r="E85" s="974"/>
      <c r="F85" s="974"/>
      <c r="G85" s="767">
        <v>29</v>
      </c>
      <c r="H85" s="425" t="s">
        <v>78</v>
      </c>
      <c r="I85" s="425" t="s">
        <v>24</v>
      </c>
      <c r="J85" s="425" t="s">
        <v>243</v>
      </c>
      <c r="K85" s="939" t="s">
        <v>71</v>
      </c>
      <c r="L85" s="426">
        <v>30</v>
      </c>
      <c r="M85" s="439">
        <f>M84+TIME(0,L84,0)</f>
        <v>0.72916666666666674</v>
      </c>
    </row>
    <row r="86" spans="5:13" ht="15.75" x14ac:dyDescent="0.2">
      <c r="E86" s="979"/>
      <c r="F86" s="979"/>
      <c r="G86" s="443">
        <v>30</v>
      </c>
      <c r="H86" s="431" t="s">
        <v>6</v>
      </c>
      <c r="I86" s="431" t="s">
        <v>50</v>
      </c>
      <c r="J86" s="431"/>
      <c r="K86" s="445"/>
      <c r="L86" s="432">
        <v>0</v>
      </c>
      <c r="M86" s="433">
        <f>M85+TIME(0,L85,0)</f>
        <v>0.75000000000000011</v>
      </c>
    </row>
    <row r="87" spans="5:13" x14ac:dyDescent="0.2">
      <c r="E87" s="1154"/>
      <c r="F87" s="1154"/>
      <c r="G87" s="1154"/>
      <c r="H87" s="1154"/>
      <c r="I87" s="1154"/>
      <c r="J87" s="1154"/>
      <c r="K87" s="1154"/>
      <c r="L87" s="1154"/>
      <c r="M87" s="1154"/>
    </row>
    <row r="88" spans="5:13" x14ac:dyDescent="0.2">
      <c r="E88" s="1154"/>
      <c r="F88" s="1154"/>
      <c r="G88" s="1154"/>
      <c r="H88" s="1154"/>
      <c r="I88" s="1154"/>
      <c r="J88" s="1154"/>
      <c r="K88" s="1154"/>
      <c r="L88" s="1154"/>
      <c r="M88" s="1154"/>
    </row>
    <row r="89" spans="5:13" x14ac:dyDescent="0.2">
      <c r="E89" s="1154"/>
      <c r="F89" s="1154"/>
      <c r="G89" s="1154"/>
      <c r="H89" s="1154"/>
      <c r="I89" s="1154"/>
      <c r="J89" s="1154"/>
      <c r="K89" s="1154"/>
      <c r="L89" s="1154"/>
      <c r="M89" s="1154"/>
    </row>
    <row r="90" spans="5:13" x14ac:dyDescent="0.2">
      <c r="E90" s="1154"/>
      <c r="F90" s="1154"/>
      <c r="G90" s="1154"/>
      <c r="H90" s="1154"/>
      <c r="I90" s="1154"/>
      <c r="J90" s="1154"/>
      <c r="K90" s="1154"/>
      <c r="L90" s="1154"/>
      <c r="M90" s="1154"/>
    </row>
    <row r="91" spans="5:13" x14ac:dyDescent="0.2">
      <c r="E91" s="1154"/>
      <c r="F91" s="1154"/>
      <c r="G91" s="1154"/>
      <c r="H91" s="1154"/>
      <c r="I91" s="1154"/>
      <c r="J91" s="1154"/>
      <c r="K91" s="1154"/>
      <c r="L91" s="1154"/>
      <c r="M91" s="1154"/>
    </row>
    <row r="92" spans="5:13" x14ac:dyDescent="0.2">
      <c r="E92" s="1154"/>
      <c r="F92" s="1154"/>
      <c r="G92" s="1154"/>
      <c r="H92" s="1154"/>
      <c r="I92" s="1154"/>
      <c r="J92" s="1154"/>
      <c r="K92" s="1154"/>
      <c r="L92" s="1154"/>
      <c r="M92" s="1154"/>
    </row>
    <row r="93" spans="5:13" x14ac:dyDescent="0.2">
      <c r="E93" s="1154"/>
      <c r="F93" s="1154"/>
      <c r="G93" s="1154"/>
      <c r="H93" s="1154"/>
      <c r="I93" s="1154"/>
      <c r="J93" s="1154"/>
      <c r="K93" s="1154"/>
      <c r="L93" s="1154"/>
      <c r="M93" s="1154"/>
    </row>
    <row r="94" spans="5:13" x14ac:dyDescent="0.2">
      <c r="E94" s="1154"/>
      <c r="F94" s="1154"/>
      <c r="G94" s="1154"/>
      <c r="H94" s="1154"/>
      <c r="I94" s="1154"/>
      <c r="J94" s="1154"/>
      <c r="K94" s="1154"/>
      <c r="L94" s="1154"/>
      <c r="M94" s="1154"/>
    </row>
    <row r="95" spans="5:13" x14ac:dyDescent="0.2">
      <c r="E95" s="1154"/>
      <c r="F95" s="1154"/>
      <c r="G95" s="1154"/>
      <c r="H95" s="1154"/>
      <c r="I95" s="1154"/>
      <c r="J95" s="1154"/>
      <c r="K95" s="1154"/>
      <c r="L95" s="1154"/>
      <c r="M95" s="1154"/>
    </row>
    <row r="96" spans="5:13" x14ac:dyDescent="0.2">
      <c r="E96" s="1154"/>
      <c r="F96" s="1154"/>
      <c r="G96" s="1154"/>
      <c r="H96" s="1154"/>
      <c r="I96" s="518" t="s">
        <v>425</v>
      </c>
      <c r="J96" s="1154"/>
      <c r="K96" s="1154"/>
      <c r="L96" s="1154"/>
      <c r="M96" s="1154"/>
    </row>
    <row r="97" spans="5:13" x14ac:dyDescent="0.2">
      <c r="E97" s="1154"/>
      <c r="F97" s="1154"/>
      <c r="G97" s="1154"/>
      <c r="H97" s="1154"/>
      <c r="I97" s="469" t="s">
        <v>426</v>
      </c>
      <c r="J97" s="1154"/>
      <c r="K97" s="1154"/>
      <c r="L97" s="1154"/>
      <c r="M97" s="1154"/>
    </row>
    <row r="98" spans="5:13" x14ac:dyDescent="0.2">
      <c r="E98" s="1154"/>
      <c r="F98" s="1154"/>
      <c r="G98" s="1154"/>
      <c r="H98" s="1154"/>
      <c r="I98" s="570"/>
      <c r="J98" s="1154"/>
      <c r="K98" s="1154"/>
      <c r="L98" s="1154"/>
      <c r="M98" s="1154"/>
    </row>
    <row r="99" spans="5:13" x14ac:dyDescent="0.2">
      <c r="E99" s="1154"/>
      <c r="F99" s="1154"/>
      <c r="G99" s="1154"/>
      <c r="H99" s="1154"/>
      <c r="I99" s="404" t="s">
        <v>427</v>
      </c>
      <c r="J99" s="1154"/>
      <c r="K99" s="1154"/>
      <c r="L99" s="1154"/>
      <c r="M99" s="1154"/>
    </row>
    <row r="100" spans="5:13" x14ac:dyDescent="0.2">
      <c r="E100" s="1154"/>
      <c r="F100" s="1154"/>
      <c r="G100" s="1154"/>
      <c r="H100" s="1154"/>
      <c r="I100" s="24" t="s">
        <v>428</v>
      </c>
      <c r="J100" s="1154"/>
      <c r="K100" s="1154"/>
      <c r="L100" s="1154"/>
      <c r="M100" s="1154"/>
    </row>
    <row r="101" spans="5:13" x14ac:dyDescent="0.2">
      <c r="E101" s="1154"/>
      <c r="F101" s="1154"/>
      <c r="G101" s="1154"/>
      <c r="H101" s="1154"/>
      <c r="I101" s="404"/>
      <c r="J101" s="1154"/>
      <c r="K101" s="1154"/>
      <c r="L101" s="1154"/>
      <c r="M101" s="1154"/>
    </row>
    <row r="102" spans="5:13" x14ac:dyDescent="0.2">
      <c r="E102" s="1154"/>
      <c r="F102" s="1154"/>
      <c r="G102" s="1154"/>
      <c r="H102" s="1154"/>
      <c r="I102" s="24" t="s">
        <v>400</v>
      </c>
      <c r="J102" s="1154"/>
      <c r="K102" s="1154"/>
      <c r="L102" s="1154"/>
      <c r="M102" s="1154"/>
    </row>
    <row r="103" spans="5:13" x14ac:dyDescent="0.2">
      <c r="E103" s="1154"/>
      <c r="F103" s="1154"/>
      <c r="G103" s="1154"/>
      <c r="H103" s="1154"/>
      <c r="I103" s="404" t="s">
        <v>401</v>
      </c>
      <c r="J103" s="1154"/>
      <c r="K103" s="1154"/>
      <c r="L103" s="1154"/>
      <c r="M103" s="1154"/>
    </row>
    <row r="104" spans="5:13" x14ac:dyDescent="0.2">
      <c r="E104" s="1154"/>
      <c r="F104" s="1154"/>
      <c r="G104" s="1154"/>
      <c r="H104" s="1154"/>
      <c r="I104" s="1154"/>
      <c r="J104" s="1154"/>
      <c r="K104" s="1154"/>
      <c r="L104" s="1154"/>
      <c r="M104" s="1154"/>
    </row>
    <row r="105" spans="5:13" x14ac:dyDescent="0.2">
      <c r="E105" s="1154"/>
      <c r="F105" s="1154"/>
      <c r="G105" s="1154"/>
      <c r="H105" s="1154"/>
      <c r="I105" s="1154"/>
      <c r="J105" s="1154"/>
      <c r="K105" s="1154"/>
      <c r="L105" s="1154"/>
      <c r="M105" s="1154"/>
    </row>
    <row r="106" spans="5:13" x14ac:dyDescent="0.2">
      <c r="E106" s="1154"/>
      <c r="F106" s="1154"/>
      <c r="G106" s="1154"/>
      <c r="H106" s="1154"/>
      <c r="I106" s="1154"/>
      <c r="J106" s="1154"/>
      <c r="K106" s="1154"/>
      <c r="L106" s="1154"/>
      <c r="M106" s="1154"/>
    </row>
    <row r="107" spans="5:13" x14ac:dyDescent="0.2">
      <c r="E107" s="1154"/>
      <c r="F107" s="1154"/>
      <c r="G107" s="1154"/>
      <c r="H107" s="1154"/>
      <c r="I107" s="1154"/>
      <c r="J107" s="1154"/>
      <c r="K107" s="1154"/>
      <c r="L107" s="1154"/>
      <c r="M107" s="1154"/>
    </row>
    <row r="108" spans="5:13" x14ac:dyDescent="0.2">
      <c r="E108" s="1154"/>
      <c r="F108" s="1154"/>
      <c r="G108" s="1154"/>
      <c r="H108" s="1154"/>
      <c r="I108" s="1154"/>
      <c r="J108" s="1154"/>
      <c r="K108" s="1154"/>
      <c r="L108" s="1154"/>
      <c r="M108" s="1154"/>
    </row>
    <row r="109" spans="5:13" x14ac:dyDescent="0.2">
      <c r="E109" s="1154"/>
      <c r="F109" s="1154"/>
      <c r="G109" s="1154"/>
      <c r="H109" s="1154"/>
      <c r="I109" s="1154"/>
      <c r="J109" s="1154"/>
      <c r="K109" s="1154"/>
      <c r="L109" s="1154"/>
      <c r="M109" s="1154"/>
    </row>
    <row r="110" spans="5:13" x14ac:dyDescent="0.2">
      <c r="E110" s="1154"/>
      <c r="F110" s="1154"/>
      <c r="G110" s="1154"/>
      <c r="H110" s="1154"/>
      <c r="I110" s="1154"/>
      <c r="J110" s="1154"/>
      <c r="K110" s="1154"/>
      <c r="L110" s="1154"/>
      <c r="M110" s="1154"/>
    </row>
    <row r="111" spans="5:13" x14ac:dyDescent="0.2">
      <c r="E111" s="1154"/>
      <c r="F111" s="1154"/>
      <c r="G111" s="1154"/>
      <c r="H111" s="1154"/>
      <c r="I111" s="1154"/>
      <c r="J111" s="1154"/>
      <c r="K111" s="1154"/>
      <c r="L111" s="1154"/>
      <c r="M111" s="1154"/>
    </row>
    <row r="112" spans="5:13" x14ac:dyDescent="0.2">
      <c r="E112" s="1154"/>
      <c r="F112" s="1154"/>
      <c r="G112" s="1154"/>
      <c r="H112" s="1154"/>
      <c r="I112" s="1154"/>
      <c r="J112" s="1154"/>
      <c r="K112" s="1154"/>
      <c r="L112" s="1154"/>
      <c r="M112" s="1154"/>
    </row>
    <row r="113" spans="5:13" x14ac:dyDescent="0.2">
      <c r="E113" s="1154"/>
      <c r="F113" s="1154"/>
      <c r="G113" s="1154"/>
      <c r="H113" s="1154"/>
      <c r="I113" s="1154"/>
      <c r="J113" s="1154"/>
      <c r="K113" s="1154"/>
      <c r="L113" s="1154"/>
      <c r="M113" s="1154"/>
    </row>
    <row r="114" spans="5:13" x14ac:dyDescent="0.2">
      <c r="E114" s="1154"/>
      <c r="F114" s="1154"/>
      <c r="G114" s="1154"/>
      <c r="H114" s="1154"/>
      <c r="I114" s="1154"/>
      <c r="J114" s="1154"/>
      <c r="K114" s="1154"/>
      <c r="L114" s="1154"/>
      <c r="M114" s="1154"/>
    </row>
    <row r="115" spans="5:13" x14ac:dyDescent="0.2">
      <c r="E115" s="1154"/>
      <c r="F115" s="1154"/>
      <c r="G115" s="1154"/>
      <c r="H115" s="1154"/>
      <c r="I115" s="1154"/>
      <c r="J115" s="1154"/>
      <c r="K115" s="1154"/>
      <c r="L115" s="1154"/>
      <c r="M115" s="1154"/>
    </row>
    <row r="116" spans="5:13" x14ac:dyDescent="0.2">
      <c r="E116" s="1154"/>
      <c r="F116" s="1154"/>
      <c r="G116" s="1154"/>
      <c r="H116" s="1154"/>
      <c r="I116" s="1154"/>
      <c r="J116" s="1154"/>
      <c r="K116" s="1154"/>
      <c r="L116" s="1154"/>
      <c r="M116" s="1154"/>
    </row>
    <row r="117" spans="5:13" x14ac:dyDescent="0.2">
      <c r="E117" s="1154"/>
      <c r="F117" s="1154"/>
      <c r="G117" s="1154"/>
      <c r="H117" s="1154"/>
      <c r="I117" s="1154"/>
      <c r="J117" s="1154"/>
      <c r="K117" s="1154"/>
      <c r="L117" s="1154"/>
      <c r="M117" s="1154"/>
    </row>
    <row r="118" spans="5:13" x14ac:dyDescent="0.2">
      <c r="E118" s="1154"/>
      <c r="F118" s="1154"/>
      <c r="G118" s="1154"/>
      <c r="H118" s="1154"/>
      <c r="I118" s="1154"/>
      <c r="J118" s="1154"/>
      <c r="K118" s="1154"/>
      <c r="L118" s="1154"/>
      <c r="M118" s="1154"/>
    </row>
    <row r="119" spans="5:13" x14ac:dyDescent="0.2">
      <c r="E119" s="1154"/>
      <c r="F119" s="1154"/>
      <c r="G119" s="1154"/>
      <c r="H119" s="1154"/>
      <c r="I119" s="1154"/>
      <c r="J119" s="1154"/>
      <c r="K119" s="1154"/>
      <c r="L119" s="1154"/>
      <c r="M119" s="1154"/>
    </row>
    <row r="120" spans="5:13" x14ac:dyDescent="0.2">
      <c r="E120" s="1154"/>
      <c r="F120" s="1154"/>
      <c r="G120" s="1154"/>
      <c r="H120" s="1154"/>
      <c r="I120" s="1154"/>
      <c r="J120" s="1154"/>
      <c r="K120" s="1154"/>
      <c r="L120" s="1154"/>
      <c r="M120" s="1154"/>
    </row>
    <row r="121" spans="5:13" x14ac:dyDescent="0.2">
      <c r="E121" s="1154"/>
      <c r="F121" s="1154"/>
      <c r="G121" s="1154"/>
      <c r="H121" s="1154"/>
      <c r="I121" s="1154"/>
      <c r="J121" s="1154"/>
      <c r="K121" s="1154"/>
      <c r="L121" s="1154"/>
      <c r="M121" s="1154"/>
    </row>
    <row r="122" spans="5:13" x14ac:dyDescent="0.2">
      <c r="E122" s="1154"/>
      <c r="F122" s="1154"/>
      <c r="G122" s="1154"/>
      <c r="H122" s="1154"/>
      <c r="I122" s="1154"/>
      <c r="J122" s="1154"/>
      <c r="K122" s="1154"/>
      <c r="L122" s="1154"/>
      <c r="M122" s="1154"/>
    </row>
    <row r="123" spans="5:13" x14ac:dyDescent="0.2">
      <c r="E123" s="1154"/>
      <c r="F123" s="1154"/>
      <c r="G123" s="1154"/>
      <c r="H123" s="1154"/>
      <c r="I123" s="1154"/>
      <c r="J123" s="1154"/>
      <c r="K123" s="1154"/>
      <c r="L123" s="1154"/>
      <c r="M123" s="1154"/>
    </row>
    <row r="124" spans="5:13" x14ac:dyDescent="0.2">
      <c r="E124" s="1154"/>
      <c r="F124" s="1154"/>
      <c r="G124" s="1154"/>
      <c r="H124" s="1154"/>
      <c r="I124" s="1154"/>
      <c r="J124" s="1154"/>
      <c r="K124" s="1154"/>
      <c r="L124" s="1154"/>
      <c r="M124" s="1154"/>
    </row>
    <row r="125" spans="5:13" x14ac:dyDescent="0.2">
      <c r="E125" s="1154"/>
      <c r="F125" s="1154"/>
      <c r="G125" s="1154"/>
      <c r="H125" s="1154"/>
      <c r="I125" s="1154"/>
      <c r="J125" s="1154"/>
      <c r="K125" s="1154"/>
      <c r="L125" s="1154"/>
      <c r="M125" s="1154"/>
    </row>
    <row r="126" spans="5:13" x14ac:dyDescent="0.2">
      <c r="E126" s="1154"/>
      <c r="F126" s="1154"/>
      <c r="G126" s="1154"/>
      <c r="H126" s="1154"/>
      <c r="I126" s="1154"/>
      <c r="J126" s="1154"/>
      <c r="K126" s="1154"/>
      <c r="L126" s="1154"/>
      <c r="M126" s="1154"/>
    </row>
    <row r="127" spans="5:13" x14ac:dyDescent="0.2">
      <c r="E127" s="1154"/>
      <c r="F127" s="1154"/>
      <c r="G127" s="1154"/>
      <c r="H127" s="1154"/>
      <c r="I127" s="1154"/>
      <c r="J127" s="1154"/>
      <c r="K127" s="1154"/>
      <c r="L127" s="1154"/>
      <c r="M127" s="1154"/>
    </row>
    <row r="128" spans="5:13" x14ac:dyDescent="0.2">
      <c r="E128" s="1154"/>
      <c r="F128" s="1154"/>
      <c r="G128" s="1154"/>
      <c r="H128" s="1154"/>
      <c r="I128" s="1154"/>
      <c r="J128" s="1154"/>
      <c r="K128" s="1154"/>
      <c r="L128" s="1154"/>
      <c r="M128" s="1154"/>
    </row>
    <row r="129" spans="5:13" x14ac:dyDescent="0.2">
      <c r="E129" s="1154"/>
      <c r="F129" s="1154"/>
      <c r="G129" s="1154"/>
      <c r="H129" s="1154"/>
      <c r="I129" s="1154"/>
      <c r="J129" s="1154"/>
      <c r="K129" s="1154"/>
      <c r="L129" s="1154"/>
      <c r="M129" s="1154"/>
    </row>
    <row r="130" spans="5:13" x14ac:dyDescent="0.2">
      <c r="E130" s="1154"/>
      <c r="F130" s="1154"/>
      <c r="G130" s="1154"/>
      <c r="H130" s="1154"/>
      <c r="I130" s="1154"/>
      <c r="J130" s="1154"/>
      <c r="K130" s="1154"/>
      <c r="L130" s="1154"/>
      <c r="M130" s="1154"/>
    </row>
    <row r="131" spans="5:13" x14ac:dyDescent="0.2">
      <c r="E131" s="1154"/>
      <c r="F131" s="1154"/>
      <c r="G131" s="1154"/>
      <c r="H131" s="1154"/>
      <c r="I131" s="1154"/>
      <c r="J131" s="1154"/>
      <c r="K131" s="1154"/>
      <c r="L131" s="1154"/>
      <c r="M131" s="1154"/>
    </row>
    <row r="132" spans="5:13" x14ac:dyDescent="0.2">
      <c r="E132" s="1154"/>
      <c r="F132" s="1154"/>
      <c r="G132" s="1154"/>
      <c r="H132" s="1154"/>
      <c r="I132" s="1154"/>
      <c r="J132" s="1154"/>
      <c r="K132" s="1154"/>
      <c r="L132" s="1154"/>
      <c r="M132" s="1154"/>
    </row>
    <row r="133" spans="5:13" x14ac:dyDescent="0.2">
      <c r="E133" s="907"/>
      <c r="F133" s="907"/>
      <c r="G133" s="907"/>
      <c r="H133" s="907"/>
      <c r="I133" s="907"/>
      <c r="J133" s="907"/>
      <c r="K133" s="907"/>
      <c r="L133" s="907"/>
      <c r="M133" s="907"/>
    </row>
    <row r="134" spans="5:13" x14ac:dyDescent="0.2">
      <c r="E134" s="907"/>
      <c r="F134" s="907"/>
      <c r="G134" s="907"/>
      <c r="H134" s="907"/>
      <c r="I134" s="907"/>
      <c r="J134" s="907"/>
      <c r="K134" s="907"/>
      <c r="L134" s="907"/>
      <c r="M134" s="907"/>
    </row>
    <row r="135" spans="5:13" x14ac:dyDescent="0.2">
      <c r="E135" s="907"/>
      <c r="F135" s="907"/>
      <c r="G135" s="907"/>
      <c r="H135" s="907"/>
      <c r="I135" s="907"/>
      <c r="J135" s="907"/>
      <c r="K135" s="907"/>
      <c r="L135" s="907"/>
      <c r="M135" s="907"/>
    </row>
    <row r="136" spans="5:13" x14ac:dyDescent="0.2">
      <c r="E136" s="907"/>
      <c r="F136" s="907"/>
      <c r="G136" s="907"/>
      <c r="H136" s="907"/>
      <c r="I136" s="907"/>
      <c r="J136" s="907"/>
      <c r="K136" s="907"/>
      <c r="L136" s="907"/>
      <c r="M136" s="907"/>
    </row>
    <row r="137" spans="5:13" x14ac:dyDescent="0.2">
      <c r="E137" s="907"/>
      <c r="F137" s="907"/>
      <c r="G137" s="907"/>
      <c r="H137" s="907"/>
      <c r="I137" s="907"/>
      <c r="J137" s="907"/>
      <c r="K137" s="907"/>
      <c r="L137" s="907"/>
      <c r="M137" s="907"/>
    </row>
    <row r="138" spans="5:13" x14ac:dyDescent="0.2">
      <c r="E138" s="907"/>
      <c r="F138" s="907"/>
      <c r="G138" s="907"/>
      <c r="H138" s="907"/>
      <c r="I138" s="907"/>
      <c r="J138" s="907"/>
      <c r="K138" s="907"/>
      <c r="L138" s="907"/>
      <c r="M138" s="907"/>
    </row>
    <row r="139" spans="5:13" x14ac:dyDescent="0.2">
      <c r="E139" s="907"/>
      <c r="F139" s="907"/>
      <c r="G139" s="907"/>
      <c r="H139" s="907"/>
      <c r="I139" s="907"/>
      <c r="J139" s="907"/>
      <c r="K139" s="907"/>
      <c r="L139" s="907"/>
      <c r="M139" s="907"/>
    </row>
    <row r="140" spans="5:13" x14ac:dyDescent="0.2">
      <c r="E140" s="907"/>
      <c r="F140" s="907"/>
      <c r="G140" s="907"/>
      <c r="H140" s="907"/>
      <c r="I140" s="907"/>
      <c r="J140" s="907"/>
      <c r="K140" s="907"/>
      <c r="L140" s="907"/>
      <c r="M140" s="907"/>
    </row>
    <row r="141" spans="5:13" x14ac:dyDescent="0.2">
      <c r="E141" s="907"/>
      <c r="F141" s="907"/>
      <c r="G141" s="907"/>
      <c r="H141" s="907"/>
      <c r="I141" s="907"/>
      <c r="J141" s="907"/>
      <c r="K141" s="907"/>
      <c r="L141" s="907"/>
      <c r="M141" s="907"/>
    </row>
    <row r="142" spans="5:13" x14ac:dyDescent="0.2">
      <c r="E142" s="907"/>
      <c r="F142" s="907"/>
      <c r="G142" s="907"/>
      <c r="H142" s="907"/>
      <c r="I142" s="907"/>
      <c r="J142" s="907"/>
      <c r="K142" s="907"/>
      <c r="L142" s="907"/>
      <c r="M142" s="907"/>
    </row>
    <row r="143" spans="5:13" x14ac:dyDescent="0.2">
      <c r="E143" s="907"/>
      <c r="F143" s="907"/>
      <c r="G143" s="907"/>
      <c r="H143" s="907"/>
      <c r="I143" s="907"/>
      <c r="J143" s="907"/>
      <c r="K143" s="907"/>
      <c r="L143" s="907"/>
      <c r="M143" s="907"/>
    </row>
    <row r="144" spans="5:13" x14ac:dyDescent="0.2">
      <c r="E144" s="907"/>
      <c r="F144" s="907"/>
      <c r="G144" s="907"/>
      <c r="H144" s="907"/>
      <c r="I144" s="907"/>
      <c r="J144" s="907"/>
      <c r="K144" s="907"/>
      <c r="L144" s="907"/>
      <c r="M144" s="907"/>
    </row>
    <row r="145" spans="5:13" x14ac:dyDescent="0.2">
      <c r="E145" s="907"/>
      <c r="F145" s="907"/>
      <c r="G145" s="907"/>
      <c r="H145" s="907"/>
      <c r="I145" s="907"/>
      <c r="J145" s="907"/>
      <c r="K145" s="907"/>
      <c r="L145" s="907"/>
      <c r="M145" s="907"/>
    </row>
    <row r="146" spans="5:13" x14ac:dyDescent="0.2">
      <c r="E146" s="907"/>
      <c r="F146" s="907"/>
      <c r="G146" s="907"/>
      <c r="H146" s="907"/>
      <c r="I146" s="907"/>
      <c r="J146" s="907"/>
      <c r="K146" s="907"/>
      <c r="L146" s="907"/>
      <c r="M146" s="907"/>
    </row>
  </sheetData>
  <mergeCells count="12">
    <mergeCell ref="E2:M2"/>
    <mergeCell ref="F3:M3"/>
    <mergeCell ref="E10:M10"/>
    <mergeCell ref="E23:M23"/>
    <mergeCell ref="B4:B6"/>
    <mergeCell ref="F4:M4"/>
    <mergeCell ref="E61:M61"/>
    <mergeCell ref="E70:M70"/>
    <mergeCell ref="E79:M79"/>
    <mergeCell ref="E34:M34"/>
    <mergeCell ref="E43:M43"/>
    <mergeCell ref="E52:M52"/>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00"/>
  <sheetViews>
    <sheetView zoomScale="66" workbookViewId="0">
      <selection activeCell="N14" sqref="N1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848"/>
      <c r="B1" s="849" t="s">
        <v>675</v>
      </c>
      <c r="C1" s="57"/>
      <c r="E1" s="405"/>
      <c r="F1" s="405"/>
      <c r="G1" s="405"/>
      <c r="H1" s="405"/>
      <c r="I1" s="405"/>
      <c r="J1" s="405"/>
      <c r="K1" s="405"/>
      <c r="L1" s="405"/>
      <c r="M1" s="406"/>
    </row>
    <row r="2" spans="1:14" ht="15.75" customHeight="1" thickBot="1" x14ac:dyDescent="0.25">
      <c r="A2" s="850"/>
      <c r="B2" s="752"/>
      <c r="C2" s="59"/>
      <c r="E2" s="1439" t="s">
        <v>676</v>
      </c>
      <c r="F2" s="1439"/>
      <c r="G2" s="1439"/>
      <c r="H2" s="1439"/>
      <c r="I2" s="1439"/>
      <c r="J2" s="1439"/>
      <c r="K2" s="1439"/>
      <c r="L2" s="1439"/>
      <c r="M2" s="1439"/>
    </row>
    <row r="3" spans="1:14" ht="15.75" customHeight="1" thickBot="1" x14ac:dyDescent="0.25">
      <c r="A3" s="850"/>
      <c r="B3" s="392" t="s">
        <v>106</v>
      </c>
      <c r="C3" s="59"/>
      <c r="E3" s="407"/>
      <c r="F3" s="1441"/>
      <c r="G3" s="1441"/>
      <c r="H3" s="1441"/>
      <c r="I3" s="1441"/>
      <c r="J3" s="1441"/>
      <c r="K3" s="1441"/>
      <c r="L3" s="1441"/>
      <c r="M3" s="1441"/>
    </row>
    <row r="4" spans="1:14" ht="15.75" customHeight="1" x14ac:dyDescent="0.2">
      <c r="A4" s="850"/>
      <c r="B4" s="1155" t="str">
        <f>Title!$B$4</f>
        <v>R2</v>
      </c>
      <c r="C4" s="59"/>
      <c r="E4" s="408"/>
      <c r="F4" s="1442" t="s">
        <v>77</v>
      </c>
      <c r="G4" s="1442"/>
      <c r="H4" s="1442"/>
      <c r="I4" s="1442"/>
      <c r="J4" s="1442"/>
      <c r="K4" s="1442"/>
      <c r="L4" s="1442"/>
      <c r="M4" s="1442"/>
    </row>
    <row r="5" spans="1:14" ht="15.75" customHeight="1" x14ac:dyDescent="0.2">
      <c r="A5" s="850"/>
      <c r="B5" s="1156"/>
      <c r="C5" s="59"/>
      <c r="E5" s="409"/>
      <c r="F5" s="410" t="s">
        <v>6</v>
      </c>
      <c r="G5" s="1093" t="s">
        <v>683</v>
      </c>
      <c r="H5" s="413"/>
      <c r="I5" s="413"/>
      <c r="J5" s="413"/>
      <c r="K5" s="413"/>
      <c r="L5" s="413"/>
      <c r="M5" s="414"/>
      <c r="N5" s="1143"/>
    </row>
    <row r="6" spans="1:14" ht="15.75" customHeight="1" thickBot="1" x14ac:dyDescent="0.25">
      <c r="A6" s="850"/>
      <c r="B6" s="1157"/>
      <c r="C6" s="59"/>
      <c r="E6" s="409"/>
      <c r="F6" s="410" t="s">
        <v>6</v>
      </c>
      <c r="G6" s="1093" t="s">
        <v>684</v>
      </c>
      <c r="H6" s="413"/>
      <c r="I6" s="413"/>
      <c r="J6" s="413"/>
      <c r="K6" s="413"/>
      <c r="L6" s="413"/>
      <c r="M6" s="414"/>
      <c r="N6" s="1143"/>
    </row>
    <row r="7" spans="1:14" ht="15.75" customHeight="1" thickBot="1" x14ac:dyDescent="0.25">
      <c r="A7" s="850"/>
      <c r="B7" s="60"/>
      <c r="C7" s="753"/>
      <c r="E7" s="409"/>
      <c r="F7" s="410"/>
      <c r="G7" s="411"/>
      <c r="H7" s="413"/>
      <c r="I7" s="413"/>
      <c r="J7" s="413"/>
      <c r="K7" s="413"/>
      <c r="L7" s="413"/>
      <c r="M7" s="414"/>
      <c r="N7" s="1143"/>
    </row>
    <row r="8" spans="1:14" ht="15.75" customHeight="1" x14ac:dyDescent="0.2">
      <c r="A8" s="850"/>
      <c r="B8" s="677" t="s">
        <v>169</v>
      </c>
      <c r="C8" s="678"/>
      <c r="E8" s="415"/>
      <c r="F8" s="415"/>
      <c r="G8" s="415"/>
      <c r="H8" s="415"/>
      <c r="I8" s="415"/>
      <c r="J8" s="415"/>
      <c r="K8" s="416"/>
      <c r="L8" s="415"/>
      <c r="M8" s="417"/>
      <c r="N8" s="1142"/>
    </row>
    <row r="9" spans="1:14" ht="15.75" customHeight="1" x14ac:dyDescent="0.2">
      <c r="A9" s="850"/>
      <c r="B9" s="679" t="s">
        <v>198</v>
      </c>
      <c r="C9" s="678"/>
      <c r="E9" s="722"/>
      <c r="F9" s="1440" t="s">
        <v>685</v>
      </c>
      <c r="G9" s="1440"/>
      <c r="H9" s="1440"/>
      <c r="I9" s="1440"/>
      <c r="J9" s="1440"/>
      <c r="K9" s="1440"/>
      <c r="L9" s="1440"/>
      <c r="M9" s="1440"/>
      <c r="N9" s="1440"/>
    </row>
    <row r="10" spans="1:14" ht="15.75" customHeight="1" x14ac:dyDescent="0.2">
      <c r="A10" s="58"/>
      <c r="B10" s="60"/>
      <c r="C10" s="59"/>
      <c r="E10" s="418"/>
      <c r="F10" s="419"/>
      <c r="G10" s="420"/>
      <c r="H10" s="420"/>
      <c r="I10" s="420"/>
      <c r="J10" s="420"/>
      <c r="K10" s="420"/>
      <c r="L10" s="420"/>
      <c r="M10" s="421"/>
      <c r="N10" s="1092"/>
    </row>
    <row r="11" spans="1:14" ht="15.75" customHeight="1" x14ac:dyDescent="0.2">
      <c r="A11" s="850"/>
      <c r="B11" s="680" t="s">
        <v>224</v>
      </c>
      <c r="C11" s="678"/>
      <c r="E11" s="974"/>
      <c r="F11" s="974"/>
      <c r="G11" s="423">
        <v>1</v>
      </c>
      <c r="H11" s="424" t="s">
        <v>0</v>
      </c>
      <c r="I11" s="425" t="s">
        <v>686</v>
      </c>
      <c r="J11" s="425" t="s">
        <v>243</v>
      </c>
      <c r="K11" s="425" t="s">
        <v>687</v>
      </c>
      <c r="L11" s="426">
        <v>1</v>
      </c>
      <c r="M11" s="427">
        <v>0.33333333333333331</v>
      </c>
      <c r="N11" s="1092"/>
    </row>
    <row r="12" spans="1:14" ht="15.75" customHeight="1" thickBot="1" x14ac:dyDescent="0.25">
      <c r="A12" s="58"/>
      <c r="B12" s="692" t="s">
        <v>338</v>
      </c>
      <c r="C12" s="678"/>
      <c r="E12" s="979"/>
      <c r="F12" s="979"/>
      <c r="G12" s="429">
        <v>2</v>
      </c>
      <c r="H12" s="430" t="s">
        <v>0</v>
      </c>
      <c r="I12" s="431" t="s">
        <v>360</v>
      </c>
      <c r="J12" s="431" t="s">
        <v>243</v>
      </c>
      <c r="K12" s="431" t="s">
        <v>687</v>
      </c>
      <c r="L12" s="432">
        <v>1</v>
      </c>
      <c r="M12" s="433">
        <f>M11+TIME(0,L11,0)</f>
        <v>0.33402777777777776</v>
      </c>
      <c r="N12" s="1092"/>
    </row>
    <row r="13" spans="1:14" ht="15.75" customHeight="1" x14ac:dyDescent="0.2">
      <c r="A13" s="58"/>
      <c r="B13" s="689" t="s">
        <v>374</v>
      </c>
      <c r="C13" s="678"/>
      <c r="E13" s="112"/>
      <c r="F13" s="112"/>
      <c r="G13" s="434">
        <v>3</v>
      </c>
      <c r="H13" s="499" t="s">
        <v>688</v>
      </c>
      <c r="I13" s="174" t="s">
        <v>689</v>
      </c>
      <c r="J13" s="437" t="s">
        <v>243</v>
      </c>
      <c r="K13" s="425" t="s">
        <v>690</v>
      </c>
      <c r="L13" s="438">
        <v>9</v>
      </c>
      <c r="M13" s="439">
        <f t="shared" ref="M13:M23" si="0">M12+TIME(0,L12,0)</f>
        <v>0.3347222222222222</v>
      </c>
      <c r="N13" s="1092"/>
    </row>
    <row r="14" spans="1:14" ht="22.5" customHeight="1" x14ac:dyDescent="0.2">
      <c r="A14" s="58"/>
      <c r="B14" s="690" t="s">
        <v>467</v>
      </c>
      <c r="C14" s="691"/>
      <c r="E14" s="979"/>
      <c r="F14" s="979"/>
      <c r="G14" s="429">
        <v>4</v>
      </c>
      <c r="H14" s="431" t="s">
        <v>691</v>
      </c>
      <c r="I14" s="510" t="s">
        <v>692</v>
      </c>
      <c r="J14" s="431" t="s">
        <v>243</v>
      </c>
      <c r="K14" s="431" t="s">
        <v>693</v>
      </c>
      <c r="L14" s="432">
        <v>10</v>
      </c>
      <c r="M14" s="433">
        <f t="shared" si="0"/>
        <v>0.34097222222222218</v>
      </c>
      <c r="N14" s="1092"/>
    </row>
    <row r="15" spans="1:14" ht="15.75" customHeight="1" x14ac:dyDescent="0.2">
      <c r="A15" s="58"/>
      <c r="B15" s="688" t="s">
        <v>493</v>
      </c>
      <c r="C15" s="615"/>
      <c r="E15" s="112"/>
      <c r="F15" s="112"/>
      <c r="G15" s="625">
        <v>5</v>
      </c>
      <c r="H15" s="425" t="s">
        <v>688</v>
      </c>
      <c r="I15" s="514" t="s">
        <v>694</v>
      </c>
      <c r="J15" s="437" t="s">
        <v>243</v>
      </c>
      <c r="K15" s="425" t="s">
        <v>693</v>
      </c>
      <c r="L15" s="438">
        <v>99</v>
      </c>
      <c r="M15" s="439">
        <f t="shared" si="0"/>
        <v>0.3479166666666666</v>
      </c>
      <c r="N15" s="1092"/>
    </row>
    <row r="16" spans="1:14" ht="15.75" customHeight="1" x14ac:dyDescent="0.2">
      <c r="A16" s="58"/>
      <c r="B16" s="60"/>
      <c r="C16" s="59"/>
      <c r="E16" s="979"/>
      <c r="F16" s="979"/>
      <c r="G16" s="446">
        <v>6</v>
      </c>
      <c r="H16" s="430" t="s">
        <v>695</v>
      </c>
      <c r="I16" s="431" t="s">
        <v>696</v>
      </c>
      <c r="J16" s="431" t="s">
        <v>243</v>
      </c>
      <c r="K16" s="431" t="s">
        <v>693</v>
      </c>
      <c r="L16" s="432">
        <v>0</v>
      </c>
      <c r="M16" s="433">
        <f t="shared" si="0"/>
        <v>0.41666666666666657</v>
      </c>
      <c r="N16" s="1092"/>
    </row>
    <row r="17" spans="1:56" ht="15.75" customHeight="1" x14ac:dyDescent="0.2">
      <c r="A17" s="58"/>
      <c r="B17" s="60"/>
      <c r="C17" s="59"/>
      <c r="E17" s="112"/>
      <c r="F17" s="112"/>
      <c r="G17" s="444" t="s">
        <v>697</v>
      </c>
      <c r="H17" s="437" t="s">
        <v>697</v>
      </c>
      <c r="I17" s="436" t="s">
        <v>697</v>
      </c>
      <c r="J17" s="437" t="s">
        <v>697</v>
      </c>
      <c r="K17" s="425" t="s">
        <v>697</v>
      </c>
      <c r="L17" s="438">
        <v>0</v>
      </c>
      <c r="M17" s="439">
        <f t="shared" si="0"/>
        <v>0.41666666666666657</v>
      </c>
      <c r="N17" s="1092"/>
    </row>
    <row r="18" spans="1:56" ht="15.75" customHeight="1" x14ac:dyDescent="0.2">
      <c r="A18" s="850"/>
      <c r="B18" s="681" t="s">
        <v>334</v>
      </c>
      <c r="C18" s="678"/>
      <c r="E18" s="979"/>
      <c r="F18" s="979"/>
      <c r="G18" s="443" t="s">
        <v>697</v>
      </c>
      <c r="H18" s="431" t="s">
        <v>697</v>
      </c>
      <c r="I18" s="431" t="s">
        <v>697</v>
      </c>
      <c r="J18" s="431" t="s">
        <v>697</v>
      </c>
      <c r="K18" s="431" t="s">
        <v>697</v>
      </c>
      <c r="L18" s="432">
        <v>0</v>
      </c>
      <c r="M18" s="433">
        <f t="shared" si="0"/>
        <v>0.41666666666666657</v>
      </c>
      <c r="N18" s="1092"/>
    </row>
    <row r="19" spans="1:56" ht="15.75" customHeight="1" x14ac:dyDescent="0.25">
      <c r="A19" s="58"/>
      <c r="B19" s="683" t="s">
        <v>373</v>
      </c>
      <c r="C19" s="678"/>
      <c r="E19" s="112"/>
      <c r="F19" s="112"/>
      <c r="G19" s="444" t="s">
        <v>697</v>
      </c>
      <c r="H19" s="437" t="s">
        <v>697</v>
      </c>
      <c r="I19" s="436" t="s">
        <v>697</v>
      </c>
      <c r="J19" s="437" t="s">
        <v>697</v>
      </c>
      <c r="K19" s="437" t="s">
        <v>697</v>
      </c>
      <c r="L19" s="438">
        <v>0</v>
      </c>
      <c r="M19" s="439">
        <f t="shared" si="0"/>
        <v>0.41666666666666657</v>
      </c>
      <c r="N19" s="1092"/>
    </row>
    <row r="20" spans="1:56" ht="15.75" customHeight="1" x14ac:dyDescent="0.25">
      <c r="A20" s="58"/>
      <c r="B20" s="684" t="s">
        <v>392</v>
      </c>
      <c r="C20" s="678"/>
      <c r="E20" s="979"/>
      <c r="F20" s="979"/>
      <c r="G20" s="443" t="s">
        <v>697</v>
      </c>
      <c r="H20" s="431" t="s">
        <v>697</v>
      </c>
      <c r="I20" s="431" t="s">
        <v>697</v>
      </c>
      <c r="J20" s="431" t="s">
        <v>697</v>
      </c>
      <c r="K20" s="431" t="s">
        <v>697</v>
      </c>
      <c r="L20" s="432">
        <v>0</v>
      </c>
      <c r="M20" s="433">
        <f t="shared" si="0"/>
        <v>0.41666666666666657</v>
      </c>
      <c r="N20" s="1092"/>
    </row>
    <row r="21" spans="1:56" ht="15.75" customHeight="1" x14ac:dyDescent="0.25">
      <c r="A21" s="58"/>
      <c r="B21" s="685" t="s">
        <v>391</v>
      </c>
      <c r="C21" s="678"/>
      <c r="E21" s="112"/>
      <c r="F21" s="112"/>
      <c r="G21" s="444"/>
      <c r="H21" s="437"/>
      <c r="I21" s="437"/>
      <c r="J21" s="437" t="s">
        <v>697</v>
      </c>
      <c r="K21" s="437"/>
      <c r="L21" s="438">
        <v>0</v>
      </c>
      <c r="M21" s="439">
        <f t="shared" si="0"/>
        <v>0.41666666666666657</v>
      </c>
      <c r="N21" s="1092"/>
    </row>
    <row r="22" spans="1:56" ht="15.75" customHeight="1" x14ac:dyDescent="0.25">
      <c r="A22" s="58"/>
      <c r="B22" s="686" t="s">
        <v>469</v>
      </c>
      <c r="C22" s="678"/>
      <c r="E22" s="979"/>
      <c r="F22" s="979"/>
      <c r="G22" s="443"/>
      <c r="H22" s="431"/>
      <c r="I22" s="431"/>
      <c r="J22" s="431"/>
      <c r="K22" s="609"/>
      <c r="L22" s="432">
        <v>0</v>
      </c>
      <c r="M22" s="433">
        <f t="shared" si="0"/>
        <v>0.41666666666666657</v>
      </c>
      <c r="N22" s="1092"/>
    </row>
    <row r="23" spans="1:56" ht="15.75" customHeight="1" x14ac:dyDescent="0.25">
      <c r="A23" s="58"/>
      <c r="B23" s="687" t="s">
        <v>470</v>
      </c>
      <c r="C23" s="678"/>
      <c r="E23" s="112"/>
      <c r="F23" s="112"/>
      <c r="G23" s="444"/>
      <c r="H23" s="437"/>
      <c r="I23" s="425"/>
      <c r="J23" s="437"/>
      <c r="K23" s="608"/>
      <c r="L23" s="438">
        <v>0</v>
      </c>
      <c r="M23" s="439">
        <f t="shared" si="0"/>
        <v>0.41666666666666657</v>
      </c>
      <c r="N23" s="1092"/>
    </row>
    <row r="24" spans="1:56" s="422" customFormat="1" ht="24" customHeight="1" x14ac:dyDescent="0.2">
      <c r="A24" s="58"/>
      <c r="B24" s="766" t="s">
        <v>42</v>
      </c>
      <c r="C24" s="678"/>
      <c r="D24" s="65"/>
      <c r="E24" s="979"/>
      <c r="F24" s="979"/>
      <c r="G24" s="762"/>
      <c r="H24" s="763"/>
      <c r="I24" s="431"/>
      <c r="J24" s="763"/>
      <c r="K24" s="609"/>
      <c r="L24" s="764">
        <v>0</v>
      </c>
      <c r="M24" s="433">
        <f>M23+TIME(0,L23,0)</f>
        <v>0.41666666666666657</v>
      </c>
      <c r="N24" s="1092"/>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8"/>
      <c r="B25" s="847" t="s">
        <v>36</v>
      </c>
      <c r="C25" s="678"/>
      <c r="D25" s="65"/>
      <c r="E25" s="112"/>
      <c r="F25" s="112"/>
      <c r="G25" s="754"/>
      <c r="H25" s="755"/>
      <c r="I25" s="514"/>
      <c r="J25" s="755"/>
      <c r="K25" s="755"/>
      <c r="L25" s="756"/>
      <c r="M25" s="757"/>
      <c r="N25" s="1092"/>
    </row>
    <row r="26" spans="1:56" ht="15.75" customHeight="1" x14ac:dyDescent="0.2">
      <c r="A26" s="58"/>
      <c r="B26" s="60"/>
      <c r="C26" s="615"/>
      <c r="D26" s="65"/>
      <c r="E26" s="515"/>
      <c r="F26" s="515"/>
      <c r="G26" s="758"/>
      <c r="H26" s="759"/>
      <c r="I26" s="528"/>
      <c r="J26" s="759"/>
      <c r="K26" s="759"/>
      <c r="L26" s="760"/>
      <c r="M26" s="761"/>
      <c r="N26" s="1092"/>
    </row>
    <row r="27" spans="1:56" ht="15.75" customHeight="1" x14ac:dyDescent="0.2">
      <c r="A27" s="58"/>
      <c r="B27" s="60"/>
      <c r="C27" s="59"/>
      <c r="D27" s="65"/>
      <c r="E27" s="515"/>
      <c r="F27" s="1479" t="s">
        <v>698</v>
      </c>
      <c r="G27" s="1479"/>
      <c r="H27" s="1479"/>
      <c r="I27" s="1479"/>
      <c r="J27" s="1479"/>
      <c r="K27" s="1479"/>
      <c r="L27" s="1479"/>
      <c r="M27" s="1479"/>
      <c r="N27" s="1092"/>
    </row>
    <row r="28" spans="1:56" ht="15.75" customHeight="1" x14ac:dyDescent="0.2">
      <c r="A28" s="58"/>
      <c r="B28" s="60"/>
      <c r="C28" s="59"/>
      <c r="D28" s="65"/>
      <c r="E28" s="979"/>
      <c r="F28" s="979"/>
      <c r="G28" s="762" t="s">
        <v>697</v>
      </c>
      <c r="H28" s="763" t="s">
        <v>695</v>
      </c>
      <c r="I28" s="447" t="s">
        <v>697</v>
      </c>
      <c r="J28" s="763" t="s">
        <v>699</v>
      </c>
      <c r="K28" s="763"/>
      <c r="L28" s="764"/>
      <c r="M28" s="765"/>
      <c r="N28" s="1092"/>
    </row>
    <row r="29" spans="1:56" ht="15.75" customHeight="1" x14ac:dyDescent="0.2">
      <c r="A29" s="58"/>
      <c r="B29" s="60"/>
      <c r="C29" s="59"/>
      <c r="E29" s="974"/>
      <c r="F29" s="974"/>
      <c r="G29" s="423">
        <v>7</v>
      </c>
      <c r="H29" s="505" t="s">
        <v>0</v>
      </c>
      <c r="I29" s="425" t="s">
        <v>700</v>
      </c>
      <c r="J29" s="499" t="s">
        <v>243</v>
      </c>
      <c r="K29" s="499" t="s">
        <v>1</v>
      </c>
      <c r="L29" s="426">
        <v>1</v>
      </c>
      <c r="M29" s="427">
        <v>0.5625</v>
      </c>
      <c r="N29" s="1092"/>
    </row>
    <row r="30" spans="1:56" ht="15.75" customHeight="1" thickBot="1" x14ac:dyDescent="0.25">
      <c r="A30" s="58"/>
      <c r="B30" s="60"/>
      <c r="C30" s="59"/>
      <c r="E30" s="979"/>
      <c r="F30" s="979"/>
      <c r="G30" s="429">
        <f>G29+1</f>
        <v>8</v>
      </c>
      <c r="H30" s="509" t="s">
        <v>695</v>
      </c>
      <c r="I30" s="431" t="s">
        <v>360</v>
      </c>
      <c r="J30" s="509" t="s">
        <v>243</v>
      </c>
      <c r="K30" s="509" t="s">
        <v>701</v>
      </c>
      <c r="L30" s="432">
        <v>4</v>
      </c>
      <c r="M30" s="433">
        <f t="shared" ref="M30:M35" si="1">M29+TIME(0,L29,0)</f>
        <v>0.56319444444444444</v>
      </c>
      <c r="N30" s="1092"/>
    </row>
    <row r="31" spans="1:56" ht="15.75" customHeight="1" x14ac:dyDescent="0.2">
      <c r="A31" s="58"/>
      <c r="B31" s="827" t="s">
        <v>397</v>
      </c>
      <c r="C31" s="693"/>
      <c r="E31" s="974"/>
      <c r="F31" s="974"/>
      <c r="G31" s="767">
        <f>G30+1</f>
        <v>9</v>
      </c>
      <c r="H31" s="499" t="s">
        <v>702</v>
      </c>
      <c r="I31" s="174" t="s">
        <v>703</v>
      </c>
      <c r="J31" s="499" t="s">
        <v>243</v>
      </c>
      <c r="K31" s="499" t="s">
        <v>693</v>
      </c>
      <c r="L31" s="426">
        <v>10</v>
      </c>
      <c r="M31" s="427">
        <f t="shared" si="1"/>
        <v>0.56597222222222221</v>
      </c>
      <c r="N31" s="1092"/>
    </row>
    <row r="32" spans="1:56" ht="15.75" customHeight="1" x14ac:dyDescent="0.2">
      <c r="A32" s="58"/>
      <c r="B32" s="828" t="s">
        <v>346</v>
      </c>
      <c r="C32" s="693"/>
      <c r="E32" s="979"/>
      <c r="F32" s="979"/>
      <c r="G32" s="429">
        <f>G31+1</f>
        <v>10</v>
      </c>
      <c r="H32" s="431" t="s">
        <v>702</v>
      </c>
      <c r="I32" s="510" t="s">
        <v>704</v>
      </c>
      <c r="J32" s="509" t="s">
        <v>243</v>
      </c>
      <c r="K32" s="509" t="s">
        <v>693</v>
      </c>
      <c r="L32" s="432">
        <v>15</v>
      </c>
      <c r="M32" s="433">
        <f t="shared" si="1"/>
        <v>0.57291666666666663</v>
      </c>
      <c r="N32" s="1092"/>
    </row>
    <row r="33" spans="1:14" ht="15.75" customHeight="1" x14ac:dyDescent="0.2">
      <c r="A33" s="58"/>
      <c r="B33" s="694" t="s">
        <v>323</v>
      </c>
      <c r="C33" s="693"/>
      <c r="E33" s="974"/>
      <c r="F33" s="974"/>
      <c r="G33" s="767">
        <f>G32+1</f>
        <v>11</v>
      </c>
      <c r="H33" s="425" t="s">
        <v>705</v>
      </c>
      <c r="I33" s="514" t="s">
        <v>706</v>
      </c>
      <c r="J33" s="425" t="s">
        <v>410</v>
      </c>
      <c r="K33" s="939" t="s">
        <v>693</v>
      </c>
      <c r="L33" s="426">
        <v>15</v>
      </c>
      <c r="M33" s="427">
        <f t="shared" si="1"/>
        <v>0.58333333333333326</v>
      </c>
      <c r="N33" s="1092"/>
    </row>
    <row r="34" spans="1:14" ht="15.75" customHeight="1" x14ac:dyDescent="0.2">
      <c r="A34" s="58"/>
      <c r="B34" s="695" t="s">
        <v>170</v>
      </c>
      <c r="C34" s="693"/>
      <c r="E34" s="979"/>
      <c r="F34" s="979"/>
      <c r="G34" s="429">
        <v>12</v>
      </c>
      <c r="H34" s="431" t="s">
        <v>705</v>
      </c>
      <c r="I34" s="431" t="s">
        <v>69</v>
      </c>
      <c r="J34" s="509" t="s">
        <v>243</v>
      </c>
      <c r="K34" s="509" t="s">
        <v>693</v>
      </c>
      <c r="L34" s="432">
        <v>75</v>
      </c>
      <c r="M34" s="433">
        <f t="shared" si="1"/>
        <v>0.59374999999999989</v>
      </c>
      <c r="N34" s="1092"/>
    </row>
    <row r="35" spans="1:14" ht="29.25" customHeight="1" x14ac:dyDescent="0.2">
      <c r="A35" s="58"/>
      <c r="B35" s="696" t="s">
        <v>171</v>
      </c>
      <c r="C35" s="693"/>
      <c r="E35" s="974"/>
      <c r="F35" s="974"/>
      <c r="G35" s="767">
        <v>13</v>
      </c>
      <c r="H35" s="425" t="s">
        <v>695</v>
      </c>
      <c r="I35" s="425" t="s">
        <v>707</v>
      </c>
      <c r="J35" s="425"/>
      <c r="K35" s="425"/>
      <c r="L35" s="426">
        <v>0</v>
      </c>
      <c r="M35" s="439">
        <f t="shared" si="1"/>
        <v>0.64583333333333326</v>
      </c>
      <c r="N35" s="1092"/>
    </row>
    <row r="36" spans="1:14" ht="15.75" customHeight="1" x14ac:dyDescent="0.2">
      <c r="A36" s="58"/>
      <c r="B36" s="697" t="s">
        <v>168</v>
      </c>
      <c r="C36" s="693"/>
      <c r="D36" s="153"/>
      <c r="E36" s="485"/>
      <c r="F36" s="485"/>
      <c r="G36" s="429"/>
      <c r="H36" s="431"/>
      <c r="I36" s="431"/>
      <c r="J36" s="1141"/>
      <c r="K36" s="445"/>
      <c r="L36" s="432" t="s">
        <v>697</v>
      </c>
      <c r="M36" s="433" t="s">
        <v>697</v>
      </c>
      <c r="N36" s="1092"/>
    </row>
    <row r="37" spans="1:14" ht="15.75" customHeight="1" x14ac:dyDescent="0.2">
      <c r="A37" s="58"/>
      <c r="B37" s="698" t="s">
        <v>342</v>
      </c>
      <c r="C37" s="693"/>
      <c r="E37" s="515"/>
      <c r="F37" s="515"/>
      <c r="G37" s="758"/>
      <c r="H37" s="759"/>
      <c r="I37" s="528"/>
      <c r="J37" s="759"/>
      <c r="K37" s="759"/>
      <c r="L37" s="760"/>
      <c r="M37" s="761"/>
      <c r="N37" s="1092"/>
    </row>
    <row r="38" spans="1:14" ht="15.75" customHeight="1" x14ac:dyDescent="0.2">
      <c r="A38" s="58"/>
      <c r="B38" s="698" t="s">
        <v>343</v>
      </c>
      <c r="C38" s="693"/>
      <c r="E38" s="515"/>
      <c r="F38" s="1479" t="s">
        <v>708</v>
      </c>
      <c r="G38" s="1479"/>
      <c r="H38" s="1479"/>
      <c r="I38" s="1479"/>
      <c r="J38" s="1479"/>
      <c r="K38" s="1479"/>
      <c r="L38" s="1479"/>
      <c r="M38" s="1479"/>
      <c r="N38" s="1092"/>
    </row>
    <row r="39" spans="1:14" ht="15.75" customHeight="1" x14ac:dyDescent="0.2">
      <c r="A39" s="58"/>
      <c r="B39" s="698" t="s">
        <v>202</v>
      </c>
      <c r="C39" s="693"/>
      <c r="E39" s="979"/>
      <c r="F39" s="979"/>
      <c r="G39" s="762"/>
      <c r="H39" s="763"/>
      <c r="I39" s="447"/>
      <c r="J39" s="763"/>
      <c r="K39" s="763"/>
      <c r="L39" s="764"/>
      <c r="M39" s="765"/>
      <c r="N39" s="1092"/>
    </row>
    <row r="40" spans="1:14" ht="15.75" customHeight="1" x14ac:dyDescent="0.2">
      <c r="A40" s="58"/>
      <c r="B40" s="698" t="s">
        <v>348</v>
      </c>
      <c r="C40" s="693"/>
      <c r="E40" s="974"/>
      <c r="F40" s="974"/>
      <c r="G40" s="423">
        <v>14</v>
      </c>
      <c r="H40" s="505" t="s">
        <v>0</v>
      </c>
      <c r="I40" s="506" t="s">
        <v>709</v>
      </c>
      <c r="J40" s="499" t="s">
        <v>243</v>
      </c>
      <c r="K40" s="499" t="s">
        <v>1</v>
      </c>
      <c r="L40" s="426">
        <v>1</v>
      </c>
      <c r="M40" s="427">
        <v>0.5625</v>
      </c>
      <c r="N40" s="1092"/>
    </row>
    <row r="41" spans="1:14" ht="26.25" customHeight="1" x14ac:dyDescent="0.2">
      <c r="A41" s="58"/>
      <c r="B41" s="698" t="s">
        <v>344</v>
      </c>
      <c r="C41" s="693"/>
      <c r="E41" s="979"/>
      <c r="F41" s="979"/>
      <c r="G41" s="429">
        <f>G40+1</f>
        <v>15</v>
      </c>
      <c r="H41" s="509" t="s">
        <v>0</v>
      </c>
      <c r="I41" s="510" t="s">
        <v>360</v>
      </c>
      <c r="J41" s="509" t="s">
        <v>243</v>
      </c>
      <c r="K41" s="509" t="s">
        <v>1</v>
      </c>
      <c r="L41" s="432">
        <v>4</v>
      </c>
      <c r="M41" s="433">
        <f>M40+TIME(0,L40,0)</f>
        <v>0.56319444444444444</v>
      </c>
      <c r="N41" s="1092"/>
    </row>
    <row r="42" spans="1:14" ht="15.75" customHeight="1" x14ac:dyDescent="0.2">
      <c r="A42" s="58"/>
      <c r="B42" s="698" t="s">
        <v>201</v>
      </c>
      <c r="C42" s="693"/>
      <c r="E42" s="974"/>
      <c r="F42" s="974"/>
      <c r="G42" s="829">
        <f>G41+1</f>
        <v>16</v>
      </c>
      <c r="H42" s="499" t="s">
        <v>2</v>
      </c>
      <c r="I42" s="514" t="s">
        <v>3</v>
      </c>
      <c r="J42" s="499" t="s">
        <v>243</v>
      </c>
      <c r="K42" s="499" t="s">
        <v>4</v>
      </c>
      <c r="L42" s="426">
        <v>10</v>
      </c>
      <c r="M42" s="427">
        <f>M41+TIME(0,L41,0)</f>
        <v>0.56597222222222221</v>
      </c>
      <c r="N42" s="1092"/>
    </row>
    <row r="43" spans="1:14" ht="24" customHeight="1" x14ac:dyDescent="0.2">
      <c r="A43" s="58"/>
      <c r="B43" s="698" t="s">
        <v>345</v>
      </c>
      <c r="C43" s="693"/>
      <c r="E43" s="979"/>
      <c r="F43" s="979"/>
      <c r="G43" s="429">
        <f>G42+1</f>
        <v>17</v>
      </c>
      <c r="H43" s="431" t="s">
        <v>5</v>
      </c>
      <c r="I43" s="431" t="s">
        <v>69</v>
      </c>
      <c r="J43" s="431" t="s">
        <v>6</v>
      </c>
      <c r="K43" s="431" t="s">
        <v>4</v>
      </c>
      <c r="L43" s="432">
        <v>105</v>
      </c>
      <c r="M43" s="433">
        <f>M42+TIME(0,L42,0)</f>
        <v>0.57291666666666663</v>
      </c>
      <c r="N43" s="1092"/>
    </row>
    <row r="44" spans="1:14" ht="15.75" customHeight="1" thickBot="1" x14ac:dyDescent="0.25">
      <c r="A44" s="58"/>
      <c r="B44" s="699" t="s">
        <v>172</v>
      </c>
      <c r="C44" s="693"/>
      <c r="E44" s="974"/>
      <c r="F44" s="974"/>
      <c r="G44" s="829">
        <f>G43+1</f>
        <v>18</v>
      </c>
      <c r="H44" s="425" t="s">
        <v>0</v>
      </c>
      <c r="I44" s="425" t="s">
        <v>710</v>
      </c>
      <c r="J44" s="425" t="s">
        <v>410</v>
      </c>
      <c r="K44" s="939" t="s">
        <v>4</v>
      </c>
      <c r="L44" s="426">
        <v>0</v>
      </c>
      <c r="M44" s="427">
        <f>M43+TIME(0,L43,0)</f>
        <v>0.64583333333333326</v>
      </c>
      <c r="N44" s="1092"/>
    </row>
    <row r="45" spans="1:14" ht="15.75" customHeight="1" x14ac:dyDescent="0.2">
      <c r="A45" s="58"/>
      <c r="B45" s="60"/>
      <c r="C45" s="59"/>
      <c r="E45" s="979"/>
      <c r="F45" s="979"/>
      <c r="G45" s="443" t="s">
        <v>697</v>
      </c>
      <c r="H45" s="431"/>
      <c r="I45" s="431" t="s">
        <v>697</v>
      </c>
      <c r="J45" s="431" t="s">
        <v>697</v>
      </c>
      <c r="K45" s="609" t="s">
        <v>697</v>
      </c>
      <c r="L45" s="432">
        <v>0</v>
      </c>
      <c r="M45" s="433">
        <f>M44+TIME(0,L44,0)</f>
        <v>0.64583333333333326</v>
      </c>
      <c r="N45" s="1092"/>
    </row>
    <row r="46" spans="1:14" ht="15.75" customHeight="1" thickBot="1" x14ac:dyDescent="0.25">
      <c r="A46" s="851"/>
      <c r="B46" s="852" t="s">
        <v>675</v>
      </c>
      <c r="C46" s="853"/>
      <c r="E46" s="974"/>
      <c r="F46" s="974"/>
      <c r="G46" s="423"/>
      <c r="H46" s="425"/>
      <c r="I46" s="465"/>
      <c r="J46" s="425"/>
      <c r="K46" s="425"/>
      <c r="L46" s="426"/>
      <c r="M46" s="427"/>
      <c r="N46" s="1092"/>
    </row>
    <row r="47" spans="1:14" ht="15.75" customHeight="1" x14ac:dyDescent="0.2">
      <c r="A47" s="1043"/>
      <c r="B47" s="1043"/>
      <c r="C47" s="1043"/>
      <c r="E47" s="485"/>
      <c r="F47" s="485"/>
      <c r="G47" s="768"/>
      <c r="H47" s="485"/>
      <c r="I47" s="485"/>
      <c r="J47" s="485"/>
      <c r="K47" s="485"/>
      <c r="L47" s="485"/>
      <c r="M47" s="769"/>
      <c r="N47" s="1092"/>
    </row>
    <row r="48" spans="1:14" ht="15.75" customHeight="1" x14ac:dyDescent="0.2">
      <c r="A48" s="1043"/>
      <c r="B48" s="1043"/>
      <c r="C48" s="1043"/>
      <c r="E48" s="515"/>
      <c r="F48" s="515"/>
      <c r="G48" s="758"/>
      <c r="H48" s="759"/>
      <c r="I48" s="528"/>
      <c r="J48" s="759"/>
      <c r="K48" s="759"/>
      <c r="L48" s="760"/>
      <c r="M48" s="761"/>
      <c r="N48" s="1092"/>
    </row>
    <row r="49" spans="1:14" ht="15.75" customHeight="1" x14ac:dyDescent="0.2">
      <c r="A49" s="1043"/>
      <c r="B49" s="1043"/>
      <c r="C49" s="1043"/>
      <c r="E49" s="515"/>
      <c r="F49" s="1479" t="s">
        <v>711</v>
      </c>
      <c r="G49" s="1479"/>
      <c r="H49" s="1479"/>
      <c r="I49" s="1479"/>
      <c r="J49" s="1479"/>
      <c r="K49" s="1479"/>
      <c r="L49" s="1479"/>
      <c r="M49" s="1479"/>
      <c r="N49" s="1092"/>
    </row>
    <row r="50" spans="1:14" ht="15.75" customHeight="1" x14ac:dyDescent="0.2">
      <c r="A50" s="1043"/>
      <c r="B50" s="1043"/>
      <c r="C50" s="1043"/>
      <c r="E50" s="979"/>
      <c r="F50" s="979"/>
      <c r="G50" s="762"/>
      <c r="H50" s="763"/>
      <c r="I50" s="447"/>
      <c r="J50" s="763"/>
      <c r="K50" s="763"/>
      <c r="L50" s="764"/>
      <c r="M50" s="765"/>
      <c r="N50" s="1092"/>
    </row>
    <row r="51" spans="1:14" ht="15.75" customHeight="1" x14ac:dyDescent="0.2">
      <c r="A51" s="1043"/>
      <c r="B51" s="1043"/>
      <c r="C51" s="1043"/>
      <c r="E51" s="974"/>
      <c r="F51" s="974"/>
      <c r="G51" s="423">
        <v>19</v>
      </c>
      <c r="H51" s="505" t="s">
        <v>0</v>
      </c>
      <c r="I51" s="506" t="s">
        <v>709</v>
      </c>
      <c r="J51" s="499" t="s">
        <v>243</v>
      </c>
      <c r="K51" s="499" t="s">
        <v>1</v>
      </c>
      <c r="L51" s="426">
        <v>1</v>
      </c>
      <c r="M51" s="427">
        <v>0.5625</v>
      </c>
      <c r="N51" s="1092"/>
    </row>
    <row r="52" spans="1:14" ht="27" customHeight="1" x14ac:dyDescent="0.2">
      <c r="A52" s="1043"/>
      <c r="B52" s="1043"/>
      <c r="C52" s="1043"/>
      <c r="E52" s="979"/>
      <c r="F52" s="979"/>
      <c r="G52" s="429">
        <f>G51+1</f>
        <v>20</v>
      </c>
      <c r="H52" s="509" t="s">
        <v>0</v>
      </c>
      <c r="I52" s="510" t="s">
        <v>360</v>
      </c>
      <c r="J52" s="509" t="s">
        <v>243</v>
      </c>
      <c r="K52" s="509" t="s">
        <v>1</v>
      </c>
      <c r="L52" s="432">
        <v>4</v>
      </c>
      <c r="M52" s="433">
        <f t="shared" ref="M52:M57" si="2">M51+TIME(0,L51,0)</f>
        <v>0.56319444444444444</v>
      </c>
      <c r="N52" s="1092"/>
    </row>
    <row r="53" spans="1:14" ht="15.75" customHeight="1" x14ac:dyDescent="0.2">
      <c r="A53" s="1043"/>
      <c r="B53" s="1043"/>
      <c r="C53" s="1043"/>
      <c r="E53" s="974"/>
      <c r="F53" s="974"/>
      <c r="G53" s="423">
        <v>21</v>
      </c>
      <c r="H53" s="499" t="s">
        <v>2</v>
      </c>
      <c r="I53" s="514" t="s">
        <v>3</v>
      </c>
      <c r="J53" s="499" t="s">
        <v>243</v>
      </c>
      <c r="K53" s="499" t="s">
        <v>4</v>
      </c>
      <c r="L53" s="426">
        <v>10</v>
      </c>
      <c r="M53" s="427">
        <f t="shared" si="2"/>
        <v>0.56597222222222221</v>
      </c>
      <c r="N53" s="1092"/>
    </row>
    <row r="54" spans="1:14" ht="15.75" customHeight="1" x14ac:dyDescent="0.2">
      <c r="A54" s="1043"/>
      <c r="B54" s="1043"/>
      <c r="C54" s="1043"/>
      <c r="E54" s="979"/>
      <c r="F54" s="979"/>
      <c r="G54" s="429">
        <f>G53+1</f>
        <v>22</v>
      </c>
      <c r="H54" s="431" t="s">
        <v>5</v>
      </c>
      <c r="I54" s="431" t="s">
        <v>69</v>
      </c>
      <c r="J54" s="431" t="s">
        <v>6</v>
      </c>
      <c r="K54" s="431" t="s">
        <v>4</v>
      </c>
      <c r="L54" s="432">
        <v>105</v>
      </c>
      <c r="M54" s="433">
        <f t="shared" si="2"/>
        <v>0.57291666666666663</v>
      </c>
      <c r="N54" s="1092"/>
    </row>
    <row r="55" spans="1:14" ht="15.75" customHeight="1" x14ac:dyDescent="0.2">
      <c r="A55" s="1043"/>
      <c r="B55" s="1043"/>
      <c r="C55" s="1043"/>
      <c r="E55" s="974"/>
      <c r="F55" s="974"/>
      <c r="G55" s="423">
        <v>23</v>
      </c>
      <c r="H55" s="425" t="s">
        <v>0</v>
      </c>
      <c r="I55" s="425" t="s">
        <v>712</v>
      </c>
      <c r="J55" s="425" t="s">
        <v>410</v>
      </c>
      <c r="K55" s="939" t="s">
        <v>4</v>
      </c>
      <c r="L55" s="426">
        <v>0</v>
      </c>
      <c r="M55" s="427">
        <f t="shared" si="2"/>
        <v>0.64583333333333326</v>
      </c>
      <c r="N55" s="1092"/>
    </row>
    <row r="56" spans="1:14" ht="15.75" customHeight="1" x14ac:dyDescent="0.2">
      <c r="A56" s="1043"/>
      <c r="B56" s="1043"/>
      <c r="C56" s="1043"/>
      <c r="E56" s="979"/>
      <c r="F56" s="979"/>
      <c r="G56" s="443" t="s">
        <v>697</v>
      </c>
      <c r="H56" s="431" t="s">
        <v>697</v>
      </c>
      <c r="I56" s="431" t="s">
        <v>697</v>
      </c>
      <c r="J56" s="431" t="s">
        <v>697</v>
      </c>
      <c r="K56" s="609" t="s">
        <v>697</v>
      </c>
      <c r="L56" s="432">
        <v>0</v>
      </c>
      <c r="M56" s="433">
        <f t="shared" si="2"/>
        <v>0.64583333333333326</v>
      </c>
      <c r="N56" s="1092"/>
    </row>
    <row r="57" spans="1:14" ht="15.75" customHeight="1" x14ac:dyDescent="0.2">
      <c r="A57" s="1043"/>
      <c r="B57" s="1043"/>
      <c r="C57" s="1043"/>
      <c r="E57" s="974"/>
      <c r="F57" s="974"/>
      <c r="G57" s="423" t="s">
        <v>697</v>
      </c>
      <c r="H57" s="425" t="s">
        <v>697</v>
      </c>
      <c r="I57" s="465" t="s">
        <v>697</v>
      </c>
      <c r="J57" s="425" t="s">
        <v>697</v>
      </c>
      <c r="K57" s="425" t="s">
        <v>697</v>
      </c>
      <c r="L57" s="426">
        <v>0</v>
      </c>
      <c r="M57" s="427">
        <f t="shared" si="2"/>
        <v>0.64583333333333326</v>
      </c>
      <c r="N57" s="1092"/>
    </row>
    <row r="58" spans="1:14" ht="15.75" customHeight="1" x14ac:dyDescent="0.2">
      <c r="A58" s="1043"/>
      <c r="B58" s="1043"/>
      <c r="C58" s="1043"/>
      <c r="E58" s="485"/>
      <c r="F58" s="485"/>
      <c r="G58" s="768"/>
      <c r="H58" s="485"/>
      <c r="I58" s="485"/>
      <c r="J58" s="485"/>
      <c r="K58" s="485"/>
      <c r="L58" s="485"/>
      <c r="M58" s="769"/>
      <c r="N58" s="1092"/>
    </row>
    <row r="59" spans="1:14" ht="15.75" customHeight="1" x14ac:dyDescent="0.2">
      <c r="A59" s="1043"/>
      <c r="B59" s="1043"/>
      <c r="C59" s="1043"/>
      <c r="E59" s="515"/>
      <c r="F59" s="515"/>
      <c r="G59" s="758"/>
      <c r="H59" s="759"/>
      <c r="I59" s="528"/>
      <c r="J59" s="759"/>
      <c r="K59" s="759"/>
      <c r="L59" s="760"/>
      <c r="M59" s="761"/>
      <c r="N59" s="1092"/>
    </row>
    <row r="60" spans="1:14" ht="15.75" customHeight="1" x14ac:dyDescent="0.2">
      <c r="A60" s="1043"/>
      <c r="B60" s="1043"/>
      <c r="C60" s="1043"/>
      <c r="E60" s="515"/>
      <c r="F60" s="1479" t="s">
        <v>713</v>
      </c>
      <c r="G60" s="1479"/>
      <c r="H60" s="1479"/>
      <c r="I60" s="1479"/>
      <c r="J60" s="1479"/>
      <c r="K60" s="1479"/>
      <c r="L60" s="1479"/>
      <c r="M60" s="1479"/>
      <c r="N60" s="1092"/>
    </row>
    <row r="61" spans="1:14" ht="15.75" customHeight="1" x14ac:dyDescent="0.2">
      <c r="A61" s="1043"/>
      <c r="B61" s="1043"/>
      <c r="C61" s="1043"/>
      <c r="E61" s="979"/>
      <c r="F61" s="979"/>
      <c r="G61" s="762"/>
      <c r="H61" s="763"/>
      <c r="I61" s="447"/>
      <c r="J61" s="763"/>
      <c r="K61" s="763"/>
      <c r="L61" s="764"/>
      <c r="M61" s="765"/>
      <c r="N61" s="1092"/>
    </row>
    <row r="62" spans="1:14" ht="15.75" customHeight="1" x14ac:dyDescent="0.2">
      <c r="A62" s="1043"/>
      <c r="B62" s="1043"/>
      <c r="C62" s="1043"/>
      <c r="E62" s="974"/>
      <c r="F62" s="974"/>
      <c r="G62" s="423">
        <v>24</v>
      </c>
      <c r="H62" s="505" t="s">
        <v>0</v>
      </c>
      <c r="I62" s="506" t="s">
        <v>714</v>
      </c>
      <c r="J62" s="499" t="s">
        <v>243</v>
      </c>
      <c r="K62" s="499" t="s">
        <v>1</v>
      </c>
      <c r="L62" s="426">
        <v>1</v>
      </c>
      <c r="M62" s="427">
        <v>0.66666666666666663</v>
      </c>
      <c r="N62" s="1092"/>
    </row>
    <row r="63" spans="1:14" ht="15.75" customHeight="1" x14ac:dyDescent="0.2">
      <c r="A63" s="1043"/>
      <c r="B63" s="1043"/>
      <c r="C63" s="1043"/>
      <c r="E63" s="979"/>
      <c r="F63" s="979"/>
      <c r="G63" s="429">
        <f>G62+1</f>
        <v>25</v>
      </c>
      <c r="H63" s="509" t="s">
        <v>0</v>
      </c>
      <c r="I63" s="510" t="s">
        <v>360</v>
      </c>
      <c r="J63" s="509" t="s">
        <v>243</v>
      </c>
      <c r="K63" s="509" t="s">
        <v>1</v>
      </c>
      <c r="L63" s="432">
        <v>4</v>
      </c>
      <c r="M63" s="433">
        <f t="shared" ref="M63:M68" si="3">M62+TIME(0,L62,0)</f>
        <v>0.66736111111111107</v>
      </c>
      <c r="N63" s="1092"/>
    </row>
    <row r="64" spans="1:14" ht="15.75" customHeight="1" x14ac:dyDescent="0.2">
      <c r="A64" s="1043"/>
      <c r="B64" s="1043"/>
      <c r="C64" s="1043"/>
      <c r="E64" s="974"/>
      <c r="F64" s="974"/>
      <c r="G64" s="767">
        <f>G63+1</f>
        <v>26</v>
      </c>
      <c r="H64" s="499" t="s">
        <v>2</v>
      </c>
      <c r="I64" s="514" t="s">
        <v>3</v>
      </c>
      <c r="J64" s="499" t="s">
        <v>243</v>
      </c>
      <c r="K64" s="499" t="s">
        <v>4</v>
      </c>
      <c r="L64" s="426">
        <v>10</v>
      </c>
      <c r="M64" s="427">
        <f t="shared" si="3"/>
        <v>0.67013888888888884</v>
      </c>
      <c r="N64" s="1092"/>
    </row>
    <row r="65" spans="1:14" ht="15.75" customHeight="1" x14ac:dyDescent="0.2">
      <c r="A65" s="1043"/>
      <c r="B65" s="1043"/>
      <c r="C65" s="1043"/>
      <c r="E65" s="979"/>
      <c r="F65" s="979"/>
      <c r="G65" s="429">
        <f>G64+1</f>
        <v>27</v>
      </c>
      <c r="H65" s="431" t="s">
        <v>705</v>
      </c>
      <c r="I65" s="431" t="s">
        <v>69</v>
      </c>
      <c r="J65" s="431" t="s">
        <v>6</v>
      </c>
      <c r="K65" s="431" t="s">
        <v>693</v>
      </c>
      <c r="L65" s="432">
        <v>105</v>
      </c>
      <c r="M65" s="433">
        <f t="shared" si="3"/>
        <v>0.67708333333333326</v>
      </c>
      <c r="N65" s="1092"/>
    </row>
    <row r="66" spans="1:14" ht="15.75" customHeight="1" x14ac:dyDescent="0.2">
      <c r="A66" s="1043"/>
      <c r="B66" s="1043"/>
      <c r="C66" s="1043"/>
      <c r="E66" s="974"/>
      <c r="F66" s="974"/>
      <c r="G66" s="767">
        <f>G65+1</f>
        <v>28</v>
      </c>
      <c r="H66" s="425" t="s">
        <v>0</v>
      </c>
      <c r="I66" s="425" t="s">
        <v>715</v>
      </c>
      <c r="J66" s="425" t="s">
        <v>410</v>
      </c>
      <c r="K66" s="939" t="s">
        <v>4</v>
      </c>
      <c r="L66" s="426">
        <v>0</v>
      </c>
      <c r="M66" s="427">
        <f t="shared" si="3"/>
        <v>0.74999999999999989</v>
      </c>
      <c r="N66" s="1092"/>
    </row>
    <row r="67" spans="1:14" ht="15.75" customHeight="1" x14ac:dyDescent="0.2">
      <c r="A67" s="1043"/>
      <c r="B67" s="1043"/>
      <c r="C67" s="1043"/>
      <c r="E67" s="979"/>
      <c r="F67" s="979"/>
      <c r="G67" s="446" t="s">
        <v>697</v>
      </c>
      <c r="H67" s="431" t="s">
        <v>697</v>
      </c>
      <c r="I67" s="431" t="s">
        <v>697</v>
      </c>
      <c r="J67" s="431" t="s">
        <v>697</v>
      </c>
      <c r="K67" s="609" t="s">
        <v>697</v>
      </c>
      <c r="L67" s="432">
        <v>0</v>
      </c>
      <c r="M67" s="433">
        <f t="shared" si="3"/>
        <v>0.74999999999999989</v>
      </c>
      <c r="N67" s="1092"/>
    </row>
    <row r="68" spans="1:14" ht="15.75" customHeight="1" x14ac:dyDescent="0.2">
      <c r="A68" s="1043"/>
      <c r="B68" s="1043"/>
      <c r="C68" s="1043"/>
      <c r="E68" s="974"/>
      <c r="F68" s="974"/>
      <c r="G68" s="767" t="s">
        <v>697</v>
      </c>
      <c r="H68" s="425" t="s">
        <v>697</v>
      </c>
      <c r="I68" s="465" t="s">
        <v>697</v>
      </c>
      <c r="J68" s="425" t="s">
        <v>697</v>
      </c>
      <c r="K68" s="425" t="s">
        <v>697</v>
      </c>
      <c r="L68" s="426">
        <v>0</v>
      </c>
      <c r="M68" s="427">
        <f t="shared" si="3"/>
        <v>0.74999999999999989</v>
      </c>
      <c r="N68" s="1092"/>
    </row>
    <row r="69" spans="1:14" ht="15.75" customHeight="1" x14ac:dyDescent="0.2">
      <c r="A69" s="1043"/>
      <c r="B69" s="1043"/>
      <c r="C69" s="1043"/>
      <c r="E69" s="485"/>
      <c r="F69" s="485"/>
      <c r="G69" s="768"/>
      <c r="H69" s="485"/>
      <c r="I69" s="485"/>
      <c r="J69" s="485"/>
      <c r="K69" s="485"/>
      <c r="L69" s="485"/>
      <c r="M69" s="769"/>
      <c r="N69" s="1092"/>
    </row>
    <row r="70" spans="1:14" ht="15.75" customHeight="1" x14ac:dyDescent="0.2">
      <c r="A70" s="1043"/>
      <c r="B70" s="1043"/>
      <c r="C70" s="1043"/>
      <c r="E70" s="515"/>
      <c r="F70" s="515"/>
      <c r="G70" s="758"/>
      <c r="H70" s="759"/>
      <c r="I70" s="528"/>
      <c r="J70" s="759"/>
      <c r="K70" s="759"/>
      <c r="L70" s="760"/>
      <c r="M70" s="761"/>
      <c r="N70" s="1092"/>
    </row>
    <row r="71" spans="1:14" ht="15.75" customHeight="1" x14ac:dyDescent="0.2">
      <c r="A71" s="1043"/>
      <c r="B71" s="1043"/>
      <c r="C71" s="1043"/>
      <c r="E71" s="515"/>
      <c r="F71" s="1479" t="s">
        <v>716</v>
      </c>
      <c r="G71" s="1479"/>
      <c r="H71" s="1479"/>
      <c r="I71" s="1479"/>
      <c r="J71" s="1479"/>
      <c r="K71" s="1479"/>
      <c r="L71" s="1479"/>
      <c r="M71" s="1479"/>
      <c r="N71" s="1092"/>
    </row>
    <row r="72" spans="1:14" ht="15.75" customHeight="1" x14ac:dyDescent="0.2">
      <c r="A72" s="1043"/>
      <c r="B72" s="1043"/>
      <c r="C72" s="1043"/>
      <c r="E72" s="979"/>
      <c r="F72" s="979"/>
      <c r="G72" s="762"/>
      <c r="H72" s="763"/>
      <c r="I72" s="447"/>
      <c r="J72" s="763"/>
      <c r="K72" s="763"/>
      <c r="L72" s="764"/>
      <c r="M72" s="765"/>
      <c r="N72" s="1092"/>
    </row>
    <row r="73" spans="1:14" ht="15.75" customHeight="1" x14ac:dyDescent="0.2">
      <c r="A73" s="1043"/>
      <c r="B73" s="1043"/>
      <c r="C73" s="1043"/>
      <c r="E73" s="974"/>
      <c r="F73" s="974"/>
      <c r="G73" s="423">
        <v>29</v>
      </c>
      <c r="H73" s="505" t="s">
        <v>0</v>
      </c>
      <c r="I73" s="506" t="s">
        <v>714</v>
      </c>
      <c r="J73" s="499" t="s">
        <v>243</v>
      </c>
      <c r="K73" s="499" t="s">
        <v>1</v>
      </c>
      <c r="L73" s="426">
        <v>1</v>
      </c>
      <c r="M73" s="427">
        <v>0.4375</v>
      </c>
      <c r="N73" s="1092"/>
    </row>
    <row r="74" spans="1:14" ht="15.75" customHeight="1" x14ac:dyDescent="0.2">
      <c r="A74" s="1043"/>
      <c r="B74" s="1043"/>
      <c r="C74" s="1043"/>
      <c r="E74" s="979"/>
      <c r="F74" s="979"/>
      <c r="G74" s="429">
        <f>G73+1</f>
        <v>30</v>
      </c>
      <c r="H74" s="509" t="s">
        <v>0</v>
      </c>
      <c r="I74" s="510" t="s">
        <v>360</v>
      </c>
      <c r="J74" s="509" t="s">
        <v>243</v>
      </c>
      <c r="K74" s="509" t="s">
        <v>1</v>
      </c>
      <c r="L74" s="432">
        <v>4</v>
      </c>
      <c r="M74" s="433">
        <f t="shared" ref="M74:M79" si="4">M73+TIME(0,L73,0)</f>
        <v>0.43819444444444444</v>
      </c>
      <c r="N74" s="1092"/>
    </row>
    <row r="75" spans="1:14" ht="15.75" customHeight="1" x14ac:dyDescent="0.2">
      <c r="E75" s="974"/>
      <c r="F75" s="974"/>
      <c r="G75" s="767">
        <f>G74+1</f>
        <v>31</v>
      </c>
      <c r="H75" s="499" t="s">
        <v>2</v>
      </c>
      <c r="I75" s="514" t="s">
        <v>3</v>
      </c>
      <c r="J75" s="499" t="s">
        <v>243</v>
      </c>
      <c r="K75" s="499" t="s">
        <v>4</v>
      </c>
      <c r="L75" s="426">
        <v>10</v>
      </c>
      <c r="M75" s="427">
        <f t="shared" si="4"/>
        <v>0.44097222222222221</v>
      </c>
      <c r="N75" s="1092"/>
    </row>
    <row r="76" spans="1:14" ht="15.75" customHeight="1" x14ac:dyDescent="0.2">
      <c r="E76" s="979"/>
      <c r="F76" s="979"/>
      <c r="G76" s="429">
        <f>G75+1</f>
        <v>32</v>
      </c>
      <c r="H76" s="431" t="s">
        <v>705</v>
      </c>
      <c r="I76" s="431" t="s">
        <v>69</v>
      </c>
      <c r="J76" s="431" t="s">
        <v>6</v>
      </c>
      <c r="K76" s="431" t="s">
        <v>693</v>
      </c>
      <c r="L76" s="432">
        <v>105</v>
      </c>
      <c r="M76" s="433">
        <f t="shared" si="4"/>
        <v>0.44791666666666663</v>
      </c>
      <c r="N76" s="1092"/>
    </row>
    <row r="77" spans="1:14" ht="15.75" customHeight="1" x14ac:dyDescent="0.2">
      <c r="E77" s="974"/>
      <c r="F77" s="974"/>
      <c r="G77" s="767">
        <f>G76+1</f>
        <v>33</v>
      </c>
      <c r="H77" s="425" t="s">
        <v>0</v>
      </c>
      <c r="I77" s="425" t="s">
        <v>717</v>
      </c>
      <c r="J77" s="425" t="s">
        <v>410</v>
      </c>
      <c r="K77" s="939" t="s">
        <v>4</v>
      </c>
      <c r="L77" s="426">
        <v>0</v>
      </c>
      <c r="M77" s="427">
        <f t="shared" si="4"/>
        <v>0.52083333333333326</v>
      </c>
      <c r="N77" s="1092"/>
    </row>
    <row r="78" spans="1:14" ht="15.75" customHeight="1" x14ac:dyDescent="0.2">
      <c r="E78" s="979"/>
      <c r="F78" s="979"/>
      <c r="G78" s="446" t="s">
        <v>697</v>
      </c>
      <c r="H78" s="431" t="s">
        <v>697</v>
      </c>
      <c r="I78" s="431" t="s">
        <v>697</v>
      </c>
      <c r="J78" s="431" t="s">
        <v>697</v>
      </c>
      <c r="K78" s="609" t="s">
        <v>697</v>
      </c>
      <c r="L78" s="432">
        <v>0</v>
      </c>
      <c r="M78" s="433">
        <f t="shared" si="4"/>
        <v>0.52083333333333326</v>
      </c>
      <c r="N78" s="1092"/>
    </row>
    <row r="79" spans="1:14" ht="15.75" customHeight="1" x14ac:dyDescent="0.2">
      <c r="E79" s="974"/>
      <c r="F79" s="974"/>
      <c r="G79" s="767" t="s">
        <v>697</v>
      </c>
      <c r="H79" s="425" t="s">
        <v>697</v>
      </c>
      <c r="I79" s="465" t="s">
        <v>697</v>
      </c>
      <c r="J79" s="425" t="s">
        <v>697</v>
      </c>
      <c r="K79" s="425" t="s">
        <v>697</v>
      </c>
      <c r="L79" s="426">
        <v>0</v>
      </c>
      <c r="M79" s="427">
        <f t="shared" si="4"/>
        <v>0.52083333333333326</v>
      </c>
      <c r="N79" s="1092"/>
    </row>
    <row r="80" spans="1:14" ht="15.75" customHeight="1" x14ac:dyDescent="0.2">
      <c r="E80" s="485"/>
      <c r="F80" s="485"/>
      <c r="G80" s="768"/>
      <c r="H80" s="485"/>
      <c r="I80" s="485"/>
      <c r="J80" s="485"/>
      <c r="K80" s="485"/>
      <c r="L80" s="485"/>
      <c r="M80" s="769"/>
      <c r="N80" s="1092"/>
    </row>
    <row r="81" spans="5:14" ht="15.75" customHeight="1" x14ac:dyDescent="0.2">
      <c r="E81" s="515"/>
      <c r="F81" s="515"/>
      <c r="G81" s="758"/>
      <c r="H81" s="759"/>
      <c r="I81" s="528"/>
      <c r="J81" s="759"/>
      <c r="K81" s="759"/>
      <c r="L81" s="760"/>
      <c r="M81" s="761"/>
      <c r="N81" s="1092"/>
    </row>
    <row r="82" spans="5:14" ht="15.75" customHeight="1" x14ac:dyDescent="0.2">
      <c r="E82" s="515"/>
      <c r="F82" s="1479" t="s">
        <v>718</v>
      </c>
      <c r="G82" s="1479"/>
      <c r="H82" s="1479"/>
      <c r="I82" s="1479"/>
      <c r="J82" s="1479"/>
      <c r="K82" s="1479"/>
      <c r="L82" s="1479"/>
      <c r="M82" s="1479"/>
      <c r="N82" s="1092"/>
    </row>
    <row r="83" spans="5:14" ht="15.75" customHeight="1" x14ac:dyDescent="0.2">
      <c r="E83" s="979"/>
      <c r="F83" s="979"/>
      <c r="G83" s="762"/>
      <c r="H83" s="763"/>
      <c r="I83" s="447"/>
      <c r="J83" s="763"/>
      <c r="K83" s="763"/>
      <c r="L83" s="764"/>
      <c r="M83" s="765"/>
      <c r="N83" s="1092"/>
    </row>
    <row r="84" spans="5:14" ht="15.75" customHeight="1" x14ac:dyDescent="0.2">
      <c r="E84" s="974"/>
      <c r="F84" s="974"/>
      <c r="G84" s="423">
        <v>34</v>
      </c>
      <c r="H84" s="505" t="s">
        <v>0</v>
      </c>
      <c r="I84" s="506" t="s">
        <v>714</v>
      </c>
      <c r="J84" s="499" t="s">
        <v>243</v>
      </c>
      <c r="K84" s="499" t="s">
        <v>1</v>
      </c>
      <c r="L84" s="426">
        <v>1</v>
      </c>
      <c r="M84" s="427">
        <v>0.5625</v>
      </c>
      <c r="N84" s="1092"/>
    </row>
    <row r="85" spans="5:14" ht="15.75" customHeight="1" x14ac:dyDescent="0.2">
      <c r="E85" s="979"/>
      <c r="F85" s="979"/>
      <c r="G85" s="429">
        <f t="shared" ref="G85:G90" si="5">G84+1</f>
        <v>35</v>
      </c>
      <c r="H85" s="509" t="s">
        <v>0</v>
      </c>
      <c r="I85" s="510" t="s">
        <v>360</v>
      </c>
      <c r="J85" s="509" t="s">
        <v>243</v>
      </c>
      <c r="K85" s="509" t="s">
        <v>1</v>
      </c>
      <c r="L85" s="432">
        <v>4</v>
      </c>
      <c r="M85" s="433">
        <f t="shared" ref="M85:M90" si="6">M84+TIME(0,L84,0)</f>
        <v>0.56319444444444444</v>
      </c>
      <c r="N85" s="1092"/>
    </row>
    <row r="86" spans="5:14" ht="15.75" customHeight="1" x14ac:dyDescent="0.2">
      <c r="E86" s="974"/>
      <c r="F86" s="974"/>
      <c r="G86" s="767">
        <f t="shared" si="5"/>
        <v>36</v>
      </c>
      <c r="H86" s="499" t="s">
        <v>2</v>
      </c>
      <c r="I86" s="514" t="s">
        <v>3</v>
      </c>
      <c r="J86" s="499" t="s">
        <v>243</v>
      </c>
      <c r="K86" s="499" t="s">
        <v>4</v>
      </c>
      <c r="L86" s="426">
        <v>5</v>
      </c>
      <c r="M86" s="427">
        <f t="shared" si="6"/>
        <v>0.56597222222222221</v>
      </c>
      <c r="N86" s="1092"/>
    </row>
    <row r="87" spans="5:14" ht="15.75" customHeight="1" x14ac:dyDescent="0.2">
      <c r="E87" s="979"/>
      <c r="F87" s="979"/>
      <c r="G87" s="429">
        <f t="shared" si="5"/>
        <v>37</v>
      </c>
      <c r="H87" s="431" t="s">
        <v>705</v>
      </c>
      <c r="I87" s="431" t="s">
        <v>69</v>
      </c>
      <c r="J87" s="431" t="s">
        <v>6</v>
      </c>
      <c r="K87" s="431" t="s">
        <v>693</v>
      </c>
      <c r="L87" s="432">
        <v>80</v>
      </c>
      <c r="M87" s="433">
        <f t="shared" si="6"/>
        <v>0.56944444444444442</v>
      </c>
      <c r="N87" s="1092"/>
    </row>
    <row r="88" spans="5:14" ht="15.75" customHeight="1" x14ac:dyDescent="0.2">
      <c r="E88" s="974"/>
      <c r="F88" s="974"/>
      <c r="G88" s="767">
        <f t="shared" si="5"/>
        <v>38</v>
      </c>
      <c r="H88" s="425" t="s">
        <v>5</v>
      </c>
      <c r="I88" s="425" t="s">
        <v>719</v>
      </c>
      <c r="J88" s="425" t="s">
        <v>410</v>
      </c>
      <c r="K88" s="939" t="s">
        <v>693</v>
      </c>
      <c r="L88" s="426">
        <v>15</v>
      </c>
      <c r="M88" s="427">
        <f t="shared" si="6"/>
        <v>0.625</v>
      </c>
      <c r="N88" s="1092"/>
    </row>
    <row r="89" spans="5:14" ht="15.75" customHeight="1" x14ac:dyDescent="0.2">
      <c r="E89" s="979"/>
      <c r="F89" s="979"/>
      <c r="G89" s="429">
        <f t="shared" si="5"/>
        <v>39</v>
      </c>
      <c r="H89" s="431" t="s">
        <v>5</v>
      </c>
      <c r="I89" s="431" t="s">
        <v>720</v>
      </c>
      <c r="J89" s="431" t="s">
        <v>243</v>
      </c>
      <c r="K89" s="609" t="s">
        <v>693</v>
      </c>
      <c r="L89" s="432">
        <v>15</v>
      </c>
      <c r="M89" s="433">
        <f t="shared" si="6"/>
        <v>0.63541666666666663</v>
      </c>
      <c r="N89" s="1092"/>
    </row>
    <row r="90" spans="5:14" ht="15.75" customHeight="1" x14ac:dyDescent="0.2">
      <c r="E90" s="974"/>
      <c r="F90" s="974"/>
      <c r="G90" s="767">
        <f t="shared" si="5"/>
        <v>40</v>
      </c>
      <c r="H90" s="425" t="s">
        <v>0</v>
      </c>
      <c r="I90" s="465" t="s">
        <v>246</v>
      </c>
      <c r="J90" s="425" t="s">
        <v>410</v>
      </c>
      <c r="K90" s="425" t="s">
        <v>701</v>
      </c>
      <c r="L90" s="426">
        <v>0</v>
      </c>
      <c r="M90" s="427">
        <f t="shared" si="6"/>
        <v>0.64583333333333326</v>
      </c>
      <c r="N90" s="1092"/>
    </row>
    <row r="91" spans="5:14" ht="15.75" customHeight="1" x14ac:dyDescent="0.2">
      <c r="E91" s="485"/>
      <c r="F91" s="485"/>
      <c r="G91" s="768"/>
      <c r="H91" s="485"/>
      <c r="I91" s="485"/>
      <c r="J91" s="485"/>
      <c r="K91" s="485"/>
      <c r="L91" s="485"/>
      <c r="M91" s="769"/>
      <c r="N91" s="1092"/>
    </row>
    <row r="92" spans="5:14" ht="15.75" customHeight="1" x14ac:dyDescent="0.2">
      <c r="E92" s="1092"/>
      <c r="F92" s="1092"/>
      <c r="G92" s="1092"/>
      <c r="H92" s="1092"/>
      <c r="I92" s="1092"/>
      <c r="J92" s="1092"/>
      <c r="K92" s="1092"/>
      <c r="L92" s="1092"/>
      <c r="M92" s="1092"/>
      <c r="N92" s="1092"/>
    </row>
    <row r="93" spans="5:14" ht="15.75" customHeight="1" x14ac:dyDescent="0.2">
      <c r="E93" s="1092"/>
      <c r="F93" s="1092"/>
      <c r="G93" s="1092"/>
      <c r="H93" s="1092"/>
      <c r="I93" s="1092"/>
      <c r="J93" s="1092"/>
      <c r="K93" s="1092"/>
      <c r="L93" s="1092"/>
      <c r="M93" s="1092"/>
      <c r="N93" s="1092"/>
    </row>
    <row r="94" spans="5:14" ht="15.75" customHeight="1" x14ac:dyDescent="0.2">
      <c r="E94" s="1092"/>
      <c r="F94" s="1092"/>
      <c r="G94" s="1092"/>
      <c r="H94" s="1092"/>
      <c r="I94" s="1092"/>
      <c r="J94" s="1092"/>
      <c r="K94" s="1092"/>
      <c r="L94" s="1092"/>
      <c r="M94" s="1092"/>
      <c r="N94" s="1092"/>
    </row>
    <row r="95" spans="5:14" ht="15.75" customHeight="1" x14ac:dyDescent="0.2">
      <c r="E95" s="1092"/>
      <c r="F95" s="1092"/>
      <c r="G95" s="1092"/>
      <c r="H95" s="1092"/>
      <c r="I95" s="1092"/>
      <c r="J95" s="1092"/>
      <c r="K95" s="1092"/>
      <c r="L95" s="1092"/>
      <c r="M95" s="1092"/>
      <c r="N95" s="1092"/>
    </row>
    <row r="96" spans="5:14" ht="15.75" customHeight="1" x14ac:dyDescent="0.2">
      <c r="E96" s="1092"/>
      <c r="F96" s="1092"/>
      <c r="G96" s="1092"/>
      <c r="H96" s="1092"/>
      <c r="I96" s="1092"/>
      <c r="J96" s="1092"/>
      <c r="K96" s="1092"/>
      <c r="L96" s="1092"/>
      <c r="M96" s="1092"/>
      <c r="N96" s="1092"/>
    </row>
    <row r="97" spans="5:14" ht="15.75" customHeight="1" x14ac:dyDescent="0.2">
      <c r="E97" s="1092"/>
      <c r="F97" s="1092"/>
      <c r="G97" s="1092"/>
      <c r="H97" s="1092"/>
      <c r="I97" s="1092"/>
      <c r="J97" s="1092"/>
      <c r="K97" s="1092"/>
      <c r="L97" s="1092"/>
      <c r="M97" s="1092"/>
      <c r="N97" s="1092"/>
    </row>
    <row r="98" spans="5:14" ht="15.75" customHeight="1" x14ac:dyDescent="0.2">
      <c r="E98" s="1092"/>
      <c r="F98" s="1092"/>
      <c r="G98" s="1092"/>
      <c r="H98" s="1092"/>
      <c r="I98" s="1092"/>
      <c r="J98" s="1092"/>
      <c r="K98" s="1092"/>
      <c r="L98" s="1092"/>
      <c r="M98" s="1092"/>
      <c r="N98" s="1092"/>
    </row>
    <row r="99" spans="5:14" ht="15.75" customHeight="1" x14ac:dyDescent="0.2">
      <c r="E99" s="1092"/>
      <c r="F99" s="1092"/>
      <c r="G99" s="1092"/>
      <c r="H99" s="1092"/>
      <c r="I99" s="1092"/>
      <c r="J99" s="1092"/>
      <c r="K99" s="1092"/>
      <c r="L99" s="1092"/>
      <c r="M99" s="1092"/>
      <c r="N99" s="1092"/>
    </row>
    <row r="100" spans="5:14" ht="15.75" customHeight="1" x14ac:dyDescent="0.2">
      <c r="E100" s="1092"/>
      <c r="F100" s="1092"/>
      <c r="G100" s="1092"/>
      <c r="H100" s="1092"/>
      <c r="I100" s="1092"/>
      <c r="J100" s="1092"/>
      <c r="K100" s="1092"/>
      <c r="L100" s="1092"/>
      <c r="M100" s="1092"/>
      <c r="N100" s="1092"/>
    </row>
  </sheetData>
  <mergeCells count="11">
    <mergeCell ref="B4:B6"/>
    <mergeCell ref="F4:M4"/>
    <mergeCell ref="F82:M82"/>
    <mergeCell ref="E2:M2"/>
    <mergeCell ref="F3:M3"/>
    <mergeCell ref="F38:M38"/>
    <mergeCell ref="F27:M27"/>
    <mergeCell ref="F71:M71"/>
    <mergeCell ref="F60:M60"/>
    <mergeCell ref="F49:M49"/>
    <mergeCell ref="F9:N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88" workbookViewId="0">
      <selection sqref="A1:C74"/>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848"/>
      <c r="B1" s="849" t="s">
        <v>675</v>
      </c>
      <c r="C1" s="57"/>
      <c r="E1" s="393"/>
      <c r="F1" s="1482" t="s">
        <v>143</v>
      </c>
      <c r="G1" s="1482"/>
      <c r="H1" s="1482"/>
      <c r="I1" s="1482"/>
      <c r="J1" s="1482"/>
      <c r="K1" s="1482"/>
      <c r="L1" s="1482"/>
      <c r="M1" s="1482"/>
      <c r="N1" s="394"/>
    </row>
    <row r="2" spans="1:15" ht="18.75" thickBot="1" x14ac:dyDescent="0.25">
      <c r="A2" s="850"/>
      <c r="B2" s="752"/>
      <c r="C2" s="59"/>
      <c r="E2" s="395"/>
      <c r="F2" s="1484" t="s">
        <v>142</v>
      </c>
      <c r="G2" s="1484"/>
      <c r="H2" s="1484"/>
      <c r="I2" s="1484"/>
      <c r="J2" s="1484"/>
      <c r="K2" s="1484"/>
      <c r="L2" s="1484"/>
      <c r="M2" s="1484"/>
      <c r="N2" s="394"/>
    </row>
    <row r="3" spans="1:15" ht="16.5" thickBot="1" x14ac:dyDescent="0.25">
      <c r="A3" s="850"/>
      <c r="B3" s="392" t="s">
        <v>106</v>
      </c>
      <c r="C3" s="59"/>
      <c r="E3" s="134" t="s">
        <v>244</v>
      </c>
      <c r="F3" s="135" t="s">
        <v>240</v>
      </c>
      <c r="G3" s="313"/>
      <c r="H3" s="315"/>
      <c r="I3" s="365"/>
      <c r="J3" s="136"/>
      <c r="K3" s="136"/>
      <c r="L3" s="136"/>
      <c r="M3" s="251"/>
      <c r="N3" s="369"/>
    </row>
    <row r="4" spans="1:15" ht="15.75" customHeight="1" x14ac:dyDescent="0.2">
      <c r="A4" s="850"/>
      <c r="B4" s="1155" t="str">
        <f>Title!$B$4</f>
        <v>R2</v>
      </c>
      <c r="C4" s="59"/>
      <c r="E4" s="134" t="s">
        <v>244</v>
      </c>
      <c r="F4" s="135" t="s">
        <v>173</v>
      </c>
      <c r="G4" s="313"/>
      <c r="H4" s="315"/>
      <c r="I4" s="365"/>
      <c r="J4" s="136"/>
      <c r="K4" s="136"/>
      <c r="L4" s="136"/>
      <c r="M4" s="251"/>
      <c r="N4" s="369"/>
    </row>
    <row r="5" spans="1:15" ht="15.75" customHeight="1" x14ac:dyDescent="0.2">
      <c r="A5" s="850"/>
      <c r="B5" s="1156"/>
      <c r="C5" s="59"/>
      <c r="E5" s="137" t="s">
        <v>244</v>
      </c>
      <c r="F5" s="138" t="s">
        <v>176</v>
      </c>
      <c r="G5" s="314"/>
      <c r="H5" s="315"/>
      <c r="I5" s="365"/>
      <c r="J5" s="139"/>
      <c r="K5" s="139"/>
      <c r="L5" s="139"/>
      <c r="M5" s="252"/>
      <c r="N5" s="370"/>
      <c r="O5" s="90"/>
    </row>
    <row r="6" spans="1:15" ht="15.75" customHeight="1" thickBot="1" x14ac:dyDescent="0.25">
      <c r="A6" s="850"/>
      <c r="B6" s="1157"/>
      <c r="C6" s="59"/>
      <c r="O6" s="133"/>
    </row>
    <row r="7" spans="1:15" ht="18.75" thickBot="1" x14ac:dyDescent="0.3">
      <c r="A7" s="850"/>
      <c r="B7" s="60"/>
      <c r="C7" s="753"/>
      <c r="E7" s="1443" t="s">
        <v>672</v>
      </c>
      <c r="F7" s="1483"/>
      <c r="G7" s="1483"/>
      <c r="H7" s="1483"/>
      <c r="I7" s="1483"/>
      <c r="J7" s="1483"/>
      <c r="K7" s="1483"/>
      <c r="L7" s="1483"/>
      <c r="M7" s="1483"/>
      <c r="N7" s="1483"/>
      <c r="O7" s="133"/>
    </row>
    <row r="8" spans="1:15" ht="20.25" x14ac:dyDescent="0.2">
      <c r="A8" s="850"/>
      <c r="B8" s="677" t="s">
        <v>169</v>
      </c>
      <c r="C8" s="678"/>
      <c r="E8" s="152"/>
      <c r="F8" s="21"/>
      <c r="G8" s="21"/>
      <c r="H8" s="21"/>
      <c r="I8" s="21"/>
      <c r="J8" s="21"/>
      <c r="K8" s="21"/>
      <c r="L8" s="153"/>
      <c r="M8" s="154" t="s">
        <v>312</v>
      </c>
      <c r="N8" s="155" t="s">
        <v>153</v>
      </c>
    </row>
    <row r="9" spans="1:15" ht="20.25" x14ac:dyDescent="0.2">
      <c r="A9" s="850"/>
      <c r="B9" s="679" t="s">
        <v>198</v>
      </c>
      <c r="C9" s="678"/>
      <c r="E9" s="30"/>
      <c r="F9" s="156"/>
      <c r="G9" s="20">
        <v>1</v>
      </c>
      <c r="H9" s="25"/>
      <c r="I9" s="25" t="s">
        <v>175</v>
      </c>
      <c r="J9" s="157" t="s">
        <v>243</v>
      </c>
      <c r="K9" s="19" t="s">
        <v>366</v>
      </c>
      <c r="L9" s="158"/>
      <c r="M9" s="159">
        <f>TIME(18,30,0)</f>
        <v>0.77083333333333337</v>
      </c>
      <c r="N9" s="160">
        <v>5</v>
      </c>
    </row>
    <row r="10" spans="1:15" ht="15" customHeight="1" x14ac:dyDescent="0.2">
      <c r="A10" s="58"/>
      <c r="B10" s="60"/>
      <c r="C10" s="59"/>
      <c r="E10" s="152"/>
      <c r="F10" s="161"/>
      <c r="G10" s="2">
        <f>G9+1</f>
        <v>2</v>
      </c>
      <c r="H10" s="2" t="s">
        <v>248</v>
      </c>
      <c r="I10" s="162" t="s">
        <v>145</v>
      </c>
      <c r="J10" s="7" t="s">
        <v>243</v>
      </c>
      <c r="K10" s="2" t="s">
        <v>366</v>
      </c>
      <c r="L10" s="153"/>
      <c r="M10" s="163">
        <f>M9+TIME(0,N9,0)</f>
        <v>0.77430555555555558</v>
      </c>
      <c r="N10" s="164">
        <v>10</v>
      </c>
    </row>
    <row r="11" spans="1:15" ht="20.25" x14ac:dyDescent="0.2">
      <c r="A11" s="850"/>
      <c r="B11" s="680" t="s">
        <v>224</v>
      </c>
      <c r="C11" s="678"/>
      <c r="E11" s="30"/>
      <c r="F11" s="156"/>
      <c r="G11" s="9">
        <f>G10+1</f>
        <v>3</v>
      </c>
      <c r="H11" s="19" t="s">
        <v>248</v>
      </c>
      <c r="I11" s="25" t="s">
        <v>144</v>
      </c>
      <c r="J11" s="157" t="s">
        <v>243</v>
      </c>
      <c r="K11" s="19" t="s">
        <v>253</v>
      </c>
      <c r="L11" s="151"/>
      <c r="M11" s="165">
        <f>M10+TIME(0,N10,0)</f>
        <v>0.78125</v>
      </c>
      <c r="N11" s="160">
        <v>80</v>
      </c>
    </row>
    <row r="12" spans="1:15" ht="21" thickBot="1" x14ac:dyDescent="0.25">
      <c r="A12" s="58"/>
      <c r="B12" s="692" t="s">
        <v>338</v>
      </c>
      <c r="C12" s="678"/>
      <c r="E12" s="152"/>
      <c r="F12" s="161"/>
      <c r="G12" s="2">
        <f>G11+1</f>
        <v>4</v>
      </c>
      <c r="H12" s="2" t="s">
        <v>248</v>
      </c>
      <c r="I12" s="24" t="s">
        <v>380</v>
      </c>
      <c r="J12" s="7" t="s">
        <v>243</v>
      </c>
      <c r="K12" s="2" t="s">
        <v>300</v>
      </c>
      <c r="L12" s="153"/>
      <c r="M12" s="163">
        <f>M11+TIME(0,N11,0)</f>
        <v>0.83680555555555558</v>
      </c>
      <c r="N12" s="164">
        <v>15</v>
      </c>
    </row>
    <row r="13" spans="1:15" ht="20.25" x14ac:dyDescent="0.2">
      <c r="A13" s="58"/>
      <c r="B13" s="689" t="s">
        <v>374</v>
      </c>
      <c r="C13" s="678"/>
      <c r="E13" s="30"/>
      <c r="F13" s="156"/>
      <c r="G13" s="19">
        <f>G12+1</f>
        <v>5</v>
      </c>
      <c r="H13" s="19" t="s">
        <v>248</v>
      </c>
      <c r="I13" s="25" t="s">
        <v>372</v>
      </c>
      <c r="J13" s="157" t="s">
        <v>243</v>
      </c>
      <c r="K13" s="19" t="s">
        <v>366</v>
      </c>
      <c r="L13" s="151"/>
      <c r="M13" s="165">
        <f>M12+TIME(0,N12,0)</f>
        <v>0.84722222222222221</v>
      </c>
      <c r="N13" s="160">
        <v>10</v>
      </c>
    </row>
    <row r="14" spans="1:15" ht="20.25" x14ac:dyDescent="0.2">
      <c r="A14" s="58"/>
      <c r="B14" s="690" t="s">
        <v>467</v>
      </c>
      <c r="C14" s="691"/>
      <c r="E14" s="152"/>
      <c r="F14" s="161"/>
      <c r="G14" s="2">
        <f>G13+1</f>
        <v>6</v>
      </c>
      <c r="H14" s="2" t="s">
        <v>247</v>
      </c>
      <c r="I14" s="24" t="s">
        <v>246</v>
      </c>
      <c r="J14" s="7" t="s">
        <v>243</v>
      </c>
      <c r="K14" s="2" t="s">
        <v>366</v>
      </c>
      <c r="L14" s="153"/>
      <c r="M14" s="163">
        <f>M13+TIME(0,N13,0)</f>
        <v>0.85416666666666663</v>
      </c>
      <c r="N14" s="164" t="s">
        <v>242</v>
      </c>
    </row>
    <row r="15" spans="1:15" ht="15.75" x14ac:dyDescent="0.2">
      <c r="A15" s="58"/>
      <c r="B15" s="688" t="s">
        <v>493</v>
      </c>
      <c r="C15" s="615"/>
    </row>
    <row r="16" spans="1:15" x14ac:dyDescent="0.2">
      <c r="A16" s="58"/>
      <c r="B16" s="60"/>
      <c r="C16" s="59"/>
    </row>
    <row r="17" spans="1:14" ht="18" x14ac:dyDescent="0.25">
      <c r="A17" s="58"/>
      <c r="B17" s="60"/>
      <c r="C17" s="59"/>
      <c r="E17" s="1443" t="s">
        <v>673</v>
      </c>
      <c r="F17" s="1483"/>
      <c r="G17" s="1483"/>
      <c r="H17" s="1483"/>
      <c r="I17" s="1483"/>
      <c r="J17" s="1483"/>
      <c r="K17" s="1483"/>
      <c r="L17" s="1483"/>
      <c r="M17" s="1483"/>
      <c r="N17" s="1483"/>
    </row>
    <row r="18" spans="1:14" ht="20.25" x14ac:dyDescent="0.2">
      <c r="A18" s="850"/>
      <c r="B18" s="681" t="s">
        <v>334</v>
      </c>
      <c r="C18" s="678"/>
      <c r="E18" s="152"/>
      <c r="F18" s="21"/>
      <c r="G18" s="21"/>
      <c r="H18" s="21"/>
      <c r="I18" s="21"/>
      <c r="J18" s="21"/>
      <c r="K18" s="21"/>
      <c r="L18" s="153"/>
      <c r="M18" s="154" t="s">
        <v>312</v>
      </c>
      <c r="N18" s="155" t="s">
        <v>153</v>
      </c>
    </row>
    <row r="19" spans="1:14" ht="20.25" x14ac:dyDescent="0.25">
      <c r="A19" s="58"/>
      <c r="B19" s="683" t="s">
        <v>373</v>
      </c>
      <c r="C19" s="678"/>
      <c r="E19" s="30"/>
      <c r="F19" s="156"/>
      <c r="G19" s="20">
        <v>1</v>
      </c>
      <c r="H19" s="25"/>
      <c r="I19" s="25" t="s">
        <v>175</v>
      </c>
      <c r="J19" s="157" t="s">
        <v>243</v>
      </c>
      <c r="K19" s="19" t="s">
        <v>366</v>
      </c>
      <c r="L19" s="158"/>
      <c r="M19" s="159">
        <f>TIME(19,30,0)</f>
        <v>0.8125</v>
      </c>
      <c r="N19" s="160">
        <v>5</v>
      </c>
    </row>
    <row r="20" spans="1:14" ht="20.25" x14ac:dyDescent="0.25">
      <c r="A20" s="58"/>
      <c r="B20" s="684" t="s">
        <v>392</v>
      </c>
      <c r="C20" s="678"/>
      <c r="E20" s="152"/>
      <c r="F20" s="161"/>
      <c r="G20" s="2">
        <f>G19+1</f>
        <v>2</v>
      </c>
      <c r="H20" s="2" t="s">
        <v>248</v>
      </c>
      <c r="I20" s="162" t="s">
        <v>104</v>
      </c>
      <c r="J20" s="7" t="s">
        <v>243</v>
      </c>
      <c r="K20" s="2" t="s">
        <v>366</v>
      </c>
      <c r="L20" s="153"/>
      <c r="M20" s="163">
        <f>M19+TIME(0,N19,0)</f>
        <v>0.81597222222222221</v>
      </c>
      <c r="N20" s="164">
        <v>20</v>
      </c>
    </row>
    <row r="21" spans="1:14" ht="20.25" x14ac:dyDescent="0.25">
      <c r="A21" s="58"/>
      <c r="B21" s="685" t="s">
        <v>391</v>
      </c>
      <c r="C21" s="678"/>
      <c r="E21" s="30"/>
      <c r="F21" s="156"/>
      <c r="G21" s="9">
        <f>G20+1</f>
        <v>3</v>
      </c>
      <c r="H21" s="19" t="s">
        <v>248</v>
      </c>
      <c r="I21" s="25" t="s">
        <v>112</v>
      </c>
      <c r="J21" s="157" t="s">
        <v>243</v>
      </c>
      <c r="K21" s="19" t="s">
        <v>253</v>
      </c>
      <c r="L21" s="151"/>
      <c r="M21" s="165">
        <f>M20+TIME(0,N20,0)</f>
        <v>0.82986111111111105</v>
      </c>
      <c r="N21" s="160">
        <v>20</v>
      </c>
    </row>
    <row r="22" spans="1:14" ht="20.25" x14ac:dyDescent="0.25">
      <c r="A22" s="58"/>
      <c r="B22" s="686" t="s">
        <v>469</v>
      </c>
      <c r="C22" s="678"/>
      <c r="E22" s="152"/>
      <c r="F22" s="161"/>
      <c r="G22" s="2">
        <f>G21+1</f>
        <v>4</v>
      </c>
      <c r="H22" s="2" t="s">
        <v>248</v>
      </c>
      <c r="I22" s="24" t="s">
        <v>105</v>
      </c>
      <c r="J22" s="7" t="s">
        <v>243</v>
      </c>
      <c r="K22" s="2" t="s">
        <v>300</v>
      </c>
      <c r="L22" s="153"/>
      <c r="M22" s="163">
        <f>M21+TIME(0,N21,0)</f>
        <v>0.84374999999999989</v>
      </c>
      <c r="N22" s="164">
        <v>20</v>
      </c>
    </row>
    <row r="23" spans="1:14" ht="20.25" x14ac:dyDescent="0.25">
      <c r="A23" s="58"/>
      <c r="B23" s="687" t="s">
        <v>470</v>
      </c>
      <c r="C23" s="678"/>
      <c r="E23" s="30"/>
      <c r="F23" s="156"/>
      <c r="G23" s="19">
        <f>G22+1</f>
        <v>5</v>
      </c>
      <c r="H23" s="19" t="s">
        <v>248</v>
      </c>
      <c r="I23" s="25" t="s">
        <v>103</v>
      </c>
      <c r="J23" s="157" t="s">
        <v>243</v>
      </c>
      <c r="K23" s="19" t="s">
        <v>366</v>
      </c>
      <c r="L23" s="151"/>
      <c r="M23" s="165">
        <f>M22+TIME(0,N22,0)</f>
        <v>0.85763888888888873</v>
      </c>
      <c r="N23" s="160">
        <v>25</v>
      </c>
    </row>
    <row r="24" spans="1:14" ht="20.25" x14ac:dyDescent="0.2">
      <c r="A24" s="58"/>
      <c r="B24" s="766" t="s">
        <v>42</v>
      </c>
      <c r="C24" s="678"/>
      <c r="E24" s="152"/>
      <c r="F24" s="161"/>
      <c r="G24" s="2">
        <f>G23+1</f>
        <v>6</v>
      </c>
      <c r="H24" s="2" t="s">
        <v>123</v>
      </c>
      <c r="I24" s="24" t="s">
        <v>246</v>
      </c>
      <c r="J24" s="7" t="s">
        <v>243</v>
      </c>
      <c r="K24" s="2" t="s">
        <v>366</v>
      </c>
      <c r="L24" s="153"/>
      <c r="M24" s="163">
        <f>M23+TIME(0,N23,0)</f>
        <v>0.87499999999999989</v>
      </c>
      <c r="N24" s="164" t="s">
        <v>242</v>
      </c>
    </row>
    <row r="25" spans="1:14" ht="15.75" x14ac:dyDescent="0.2">
      <c r="A25" s="58"/>
      <c r="B25" s="847" t="s">
        <v>36</v>
      </c>
      <c r="C25" s="678"/>
    </row>
    <row r="26" spans="1:14" x14ac:dyDescent="0.2">
      <c r="A26" s="58"/>
      <c r="B26" s="60"/>
      <c r="C26" s="615"/>
    </row>
    <row r="27" spans="1:14" x14ac:dyDescent="0.2">
      <c r="A27" s="58"/>
      <c r="B27" s="60"/>
      <c r="C27" s="59"/>
    </row>
    <row r="28" spans="1:14" x14ac:dyDescent="0.2">
      <c r="A28" s="58"/>
      <c r="B28" s="60"/>
      <c r="C28" s="59"/>
    </row>
    <row r="29" spans="1:14" x14ac:dyDescent="0.2">
      <c r="A29" s="58"/>
      <c r="B29" s="60"/>
      <c r="C29" s="59"/>
    </row>
    <row r="30" spans="1:14" ht="13.5" thickBot="1" x14ac:dyDescent="0.25">
      <c r="A30" s="58"/>
      <c r="B30" s="60"/>
      <c r="C30" s="59"/>
    </row>
    <row r="31" spans="1:14" ht="15" x14ac:dyDescent="0.2">
      <c r="A31" s="58"/>
      <c r="B31" s="827" t="s">
        <v>397</v>
      </c>
      <c r="C31" s="693"/>
    </row>
    <row r="32" spans="1:14" ht="15" x14ac:dyDescent="0.2">
      <c r="A32" s="58"/>
      <c r="B32" s="828" t="s">
        <v>346</v>
      </c>
      <c r="C32" s="693"/>
    </row>
    <row r="33" spans="1:3" ht="14.25" x14ac:dyDescent="0.2">
      <c r="A33" s="58"/>
      <c r="B33" s="694" t="s">
        <v>323</v>
      </c>
      <c r="C33" s="693"/>
    </row>
    <row r="34" spans="1:3" ht="14.25" x14ac:dyDescent="0.2">
      <c r="A34" s="58"/>
      <c r="B34" s="695" t="s">
        <v>170</v>
      </c>
      <c r="C34" s="693"/>
    </row>
    <row r="35" spans="1:3" ht="14.25" x14ac:dyDescent="0.2">
      <c r="A35" s="58"/>
      <c r="B35" s="696" t="s">
        <v>171</v>
      </c>
      <c r="C35" s="693"/>
    </row>
    <row r="36" spans="1:3" ht="14.25" x14ac:dyDescent="0.2">
      <c r="A36" s="58"/>
      <c r="B36" s="697" t="s">
        <v>168</v>
      </c>
      <c r="C36" s="693"/>
    </row>
    <row r="37" spans="1:3" ht="14.25" x14ac:dyDescent="0.2">
      <c r="A37" s="58"/>
      <c r="B37" s="698" t="s">
        <v>342</v>
      </c>
      <c r="C37" s="693"/>
    </row>
    <row r="38" spans="1:3" ht="14.25" x14ac:dyDescent="0.2">
      <c r="A38" s="58"/>
      <c r="B38" s="698" t="s">
        <v>343</v>
      </c>
      <c r="C38" s="693"/>
    </row>
    <row r="39" spans="1:3" ht="14.25" x14ac:dyDescent="0.2">
      <c r="A39" s="58"/>
      <c r="B39" s="698" t="s">
        <v>202</v>
      </c>
      <c r="C39" s="693"/>
    </row>
    <row r="40" spans="1:3" ht="14.25" x14ac:dyDescent="0.2">
      <c r="A40" s="58"/>
      <c r="B40" s="698" t="s">
        <v>348</v>
      </c>
      <c r="C40" s="693"/>
    </row>
    <row r="41" spans="1:3" ht="14.25" x14ac:dyDescent="0.2">
      <c r="A41" s="58"/>
      <c r="B41" s="698" t="s">
        <v>344</v>
      </c>
      <c r="C41" s="693"/>
    </row>
    <row r="42" spans="1:3" ht="14.25" x14ac:dyDescent="0.2">
      <c r="A42" s="58"/>
      <c r="B42" s="698" t="s">
        <v>201</v>
      </c>
      <c r="C42" s="693"/>
    </row>
    <row r="43" spans="1:3" ht="14.25" x14ac:dyDescent="0.2">
      <c r="A43" s="58"/>
      <c r="B43" s="698" t="s">
        <v>345</v>
      </c>
      <c r="C43" s="693"/>
    </row>
    <row r="44" spans="1:3" ht="15" thickBot="1" x14ac:dyDescent="0.25">
      <c r="A44" s="58"/>
      <c r="B44" s="699" t="s">
        <v>172</v>
      </c>
      <c r="C44" s="693"/>
    </row>
    <row r="45" spans="1:3" x14ac:dyDescent="0.2">
      <c r="A45" s="58"/>
      <c r="B45" s="60"/>
      <c r="C45" s="59"/>
    </row>
    <row r="46" spans="1:3" ht="16.5" thickBot="1" x14ac:dyDescent="0.25">
      <c r="A46" s="851"/>
      <c r="B46" s="852" t="s">
        <v>675</v>
      </c>
      <c r="C46" s="853"/>
    </row>
    <row r="47" spans="1:3" x14ac:dyDescent="0.2">
      <c r="A47" s="1043"/>
      <c r="B47" s="1043"/>
      <c r="C47" s="1043"/>
    </row>
    <row r="48" spans="1:3" x14ac:dyDescent="0.2">
      <c r="A48" s="1043"/>
      <c r="B48" s="1043"/>
      <c r="C48" s="1043"/>
    </row>
    <row r="49" spans="1:3" x14ac:dyDescent="0.2">
      <c r="A49" s="1043"/>
      <c r="B49" s="1043"/>
      <c r="C49" s="1043"/>
    </row>
    <row r="50" spans="1:3" x14ac:dyDescent="0.2">
      <c r="A50" s="1043"/>
      <c r="B50" s="1043"/>
      <c r="C50" s="1043"/>
    </row>
    <row r="51" spans="1:3" x14ac:dyDescent="0.2">
      <c r="A51" s="1043"/>
      <c r="B51" s="1043"/>
      <c r="C51" s="1043"/>
    </row>
    <row r="52" spans="1:3" x14ac:dyDescent="0.2">
      <c r="A52" s="1043"/>
      <c r="B52" s="1043"/>
      <c r="C52" s="1043"/>
    </row>
    <row r="53" spans="1:3" x14ac:dyDescent="0.2">
      <c r="A53" s="1043"/>
      <c r="B53" s="1043"/>
      <c r="C53" s="1043"/>
    </row>
    <row r="54" spans="1:3" x14ac:dyDescent="0.2">
      <c r="A54" s="1043"/>
      <c r="B54" s="1043"/>
      <c r="C54" s="1043"/>
    </row>
    <row r="55" spans="1:3" x14ac:dyDescent="0.2">
      <c r="A55" s="1043"/>
      <c r="B55" s="1043"/>
      <c r="C55" s="1043"/>
    </row>
    <row r="56" spans="1:3" x14ac:dyDescent="0.2">
      <c r="A56" s="1043"/>
      <c r="B56" s="1043"/>
      <c r="C56" s="1043"/>
    </row>
    <row r="57" spans="1:3" x14ac:dyDescent="0.2">
      <c r="A57" s="1043"/>
      <c r="B57" s="1043"/>
      <c r="C57" s="1043"/>
    </row>
    <row r="58" spans="1:3" x14ac:dyDescent="0.2">
      <c r="A58" s="1043"/>
      <c r="B58" s="1043"/>
      <c r="C58" s="1043"/>
    </row>
    <row r="59" spans="1:3" x14ac:dyDescent="0.2">
      <c r="A59" s="1043"/>
      <c r="B59" s="1043"/>
      <c r="C59" s="1043"/>
    </row>
    <row r="60" spans="1:3" x14ac:dyDescent="0.2">
      <c r="A60" s="1043"/>
      <c r="B60" s="1043"/>
      <c r="C60" s="1043"/>
    </row>
    <row r="61" spans="1:3" x14ac:dyDescent="0.2">
      <c r="A61" s="1043"/>
      <c r="B61" s="1043"/>
      <c r="C61" s="1043"/>
    </row>
    <row r="62" spans="1:3" x14ac:dyDescent="0.2">
      <c r="A62" s="1043"/>
      <c r="B62" s="1043"/>
      <c r="C62" s="1043"/>
    </row>
    <row r="63" spans="1:3" x14ac:dyDescent="0.2">
      <c r="A63" s="1043"/>
      <c r="B63" s="1043"/>
      <c r="C63" s="1043"/>
    </row>
    <row r="64" spans="1:3" x14ac:dyDescent="0.2">
      <c r="A64" s="1043"/>
      <c r="B64" s="1043"/>
      <c r="C64" s="1043"/>
    </row>
    <row r="65" spans="1:3" x14ac:dyDescent="0.2">
      <c r="A65" s="1043"/>
      <c r="B65" s="1043"/>
      <c r="C65" s="1043"/>
    </row>
    <row r="66" spans="1:3" x14ac:dyDescent="0.2">
      <c r="A66" s="1043"/>
      <c r="B66" s="1043"/>
      <c r="C66" s="1043"/>
    </row>
    <row r="67" spans="1:3" x14ac:dyDescent="0.2">
      <c r="A67" s="1043"/>
      <c r="B67" s="1043"/>
      <c r="C67" s="1043"/>
    </row>
    <row r="68" spans="1:3" x14ac:dyDescent="0.2">
      <c r="A68" s="1043"/>
      <c r="B68" s="1043"/>
      <c r="C68" s="1043"/>
    </row>
    <row r="69" spans="1:3" x14ac:dyDescent="0.2">
      <c r="A69" s="1043"/>
      <c r="B69" s="1043"/>
      <c r="C69" s="1043"/>
    </row>
    <row r="70" spans="1:3" x14ac:dyDescent="0.2">
      <c r="A70" s="1043"/>
      <c r="B70" s="1043"/>
      <c r="C70" s="1043"/>
    </row>
    <row r="71" spans="1:3" x14ac:dyDescent="0.2">
      <c r="A71" s="1043"/>
      <c r="B71" s="1043"/>
      <c r="C71" s="1043"/>
    </row>
    <row r="72" spans="1:3" x14ac:dyDescent="0.2">
      <c r="A72" s="1043"/>
      <c r="B72" s="1043"/>
      <c r="C72" s="1043"/>
    </row>
    <row r="73" spans="1:3" x14ac:dyDescent="0.2">
      <c r="A73" s="1043"/>
      <c r="B73" s="1043"/>
      <c r="C73" s="1043"/>
    </row>
    <row r="74" spans="1:3" x14ac:dyDescent="0.2">
      <c r="A74" s="1043"/>
      <c r="B74" s="1043"/>
      <c r="C74" s="1043"/>
    </row>
  </sheetData>
  <mergeCells count="5">
    <mergeCell ref="F1:M1"/>
    <mergeCell ref="E17:N17"/>
    <mergeCell ref="B4:B6"/>
    <mergeCell ref="E7:N7"/>
    <mergeCell ref="F2:M2"/>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4"/>
  <sheetViews>
    <sheetView showGridLines="0" zoomScale="66" zoomScaleNormal="90" workbookViewId="0">
      <selection sqref="A1:C74"/>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848"/>
      <c r="B1" s="849" t="s">
        <v>675</v>
      </c>
      <c r="C1" s="57"/>
    </row>
    <row r="2" spans="1:256" ht="15.75" customHeight="1" thickBot="1" x14ac:dyDescent="0.25">
      <c r="A2" s="850"/>
      <c r="B2" s="752"/>
      <c r="C2" s="59"/>
      <c r="E2" s="1165" t="s">
        <v>559</v>
      </c>
      <c r="F2" s="1166"/>
      <c r="G2" s="1166"/>
      <c r="H2" s="1166"/>
      <c r="I2" s="1166"/>
      <c r="J2" s="1166"/>
      <c r="K2" s="1166"/>
      <c r="L2" s="1166"/>
      <c r="M2" s="1166"/>
      <c r="N2" s="1166"/>
      <c r="O2" s="1166"/>
      <c r="P2" s="1166"/>
      <c r="Q2" s="1166"/>
      <c r="R2" s="1166"/>
      <c r="S2" s="1167"/>
      <c r="IV2" s="37" t="s">
        <v>213</v>
      </c>
    </row>
    <row r="3" spans="1:256" ht="15.75" customHeight="1" thickBot="1" x14ac:dyDescent="0.25">
      <c r="A3" s="850"/>
      <c r="B3" s="392" t="s">
        <v>106</v>
      </c>
      <c r="C3" s="59"/>
      <c r="E3" s="1168"/>
      <c r="F3" s="1169"/>
      <c r="G3" s="1169"/>
      <c r="H3" s="1169"/>
      <c r="I3" s="1169"/>
      <c r="J3" s="1169"/>
      <c r="K3" s="1169"/>
      <c r="L3" s="1169"/>
      <c r="M3" s="1169"/>
      <c r="N3" s="1169"/>
      <c r="O3" s="1169"/>
      <c r="P3" s="1169"/>
      <c r="Q3" s="1169"/>
      <c r="R3" s="1169"/>
      <c r="S3" s="1170"/>
    </row>
    <row r="4" spans="1:256" ht="15.75" customHeight="1" x14ac:dyDescent="0.2">
      <c r="A4" s="850"/>
      <c r="B4" s="1155" t="str">
        <f>Title!$B$4</f>
        <v>R2</v>
      </c>
      <c r="C4" s="59"/>
      <c r="E4" s="1171"/>
      <c r="F4" s="1172"/>
      <c r="G4" s="1172"/>
      <c r="H4" s="1172"/>
      <c r="I4" s="1172"/>
      <c r="J4" s="1172"/>
      <c r="K4" s="1172"/>
      <c r="L4" s="1172"/>
      <c r="M4" s="1172"/>
      <c r="N4" s="1172"/>
      <c r="O4" s="1172"/>
      <c r="P4" s="1172"/>
      <c r="Q4" s="1172"/>
      <c r="R4" s="1172"/>
      <c r="S4" s="1173"/>
    </row>
    <row r="5" spans="1:256" ht="21" customHeight="1" x14ac:dyDescent="0.2">
      <c r="A5" s="850"/>
      <c r="B5" s="1156"/>
      <c r="C5" s="59"/>
      <c r="E5" s="1174" t="s">
        <v>560</v>
      </c>
      <c r="F5" s="1175"/>
      <c r="G5" s="1175"/>
      <c r="H5" s="1175"/>
      <c r="I5" s="1175"/>
      <c r="J5" s="1175"/>
      <c r="K5" s="1175"/>
      <c r="L5" s="1175"/>
      <c r="M5" s="1175"/>
      <c r="N5" s="1175"/>
      <c r="O5" s="1175"/>
      <c r="P5" s="1175"/>
      <c r="Q5" s="1175"/>
      <c r="R5" s="1175"/>
      <c r="S5" s="1175"/>
    </row>
    <row r="6" spans="1:256" ht="15.75" customHeight="1" thickBot="1" x14ac:dyDescent="0.25">
      <c r="A6" s="850"/>
      <c r="B6" s="1157"/>
      <c r="C6" s="59"/>
      <c r="E6" s="1175"/>
      <c r="F6" s="1175"/>
      <c r="G6" s="1175"/>
      <c r="H6" s="1175"/>
      <c r="I6" s="1175"/>
      <c r="J6" s="1175"/>
      <c r="K6" s="1175"/>
      <c r="L6" s="1175"/>
      <c r="M6" s="1175"/>
      <c r="N6" s="1175"/>
      <c r="O6" s="1175"/>
      <c r="P6" s="1175"/>
      <c r="Q6" s="1175"/>
      <c r="R6" s="1175"/>
      <c r="S6" s="1175"/>
    </row>
    <row r="7" spans="1:256" ht="15.75" customHeight="1" thickBot="1" x14ac:dyDescent="0.25">
      <c r="A7" s="850"/>
      <c r="B7" s="60"/>
      <c r="C7" s="753"/>
      <c r="E7" s="1178" t="s">
        <v>561</v>
      </c>
      <c r="F7" s="1178"/>
      <c r="G7" s="1178"/>
      <c r="H7" s="1178"/>
      <c r="I7" s="1178"/>
      <c r="J7" s="1178"/>
      <c r="K7" s="1178"/>
      <c r="L7" s="1178"/>
      <c r="M7" s="1178"/>
      <c r="N7" s="1178"/>
      <c r="O7" s="1178"/>
      <c r="P7" s="1178"/>
      <c r="Q7" s="1178"/>
      <c r="R7" s="1178"/>
      <c r="S7" s="1178"/>
    </row>
    <row r="8" spans="1:256" ht="15.75" customHeight="1" x14ac:dyDescent="0.2">
      <c r="A8" s="850"/>
      <c r="B8" s="677" t="s">
        <v>169</v>
      </c>
      <c r="C8" s="678"/>
      <c r="E8" s="1178"/>
      <c r="F8" s="1178"/>
      <c r="G8" s="1178"/>
      <c r="H8" s="1178"/>
      <c r="I8" s="1178"/>
      <c r="J8" s="1178"/>
      <c r="K8" s="1178"/>
      <c r="L8" s="1178"/>
      <c r="M8" s="1178"/>
      <c r="N8" s="1178"/>
      <c r="O8" s="1178"/>
      <c r="P8" s="1178"/>
      <c r="Q8" s="1178"/>
      <c r="R8" s="1178"/>
      <c r="S8" s="1178"/>
    </row>
    <row r="9" spans="1:256" ht="15.75" customHeight="1" x14ac:dyDescent="0.2">
      <c r="A9" s="850"/>
      <c r="B9" s="679" t="s">
        <v>198</v>
      </c>
      <c r="C9" s="678"/>
      <c r="G9" s="67"/>
      <c r="H9" s="67"/>
    </row>
    <row r="10" spans="1:256" ht="15.75" customHeight="1" x14ac:dyDescent="0.2">
      <c r="A10" s="58"/>
      <c r="B10" s="60"/>
      <c r="C10" s="59"/>
    </row>
    <row r="11" spans="1:256" ht="15.75" customHeight="1" x14ac:dyDescent="0.2">
      <c r="A11" s="850"/>
      <c r="B11" s="680" t="s">
        <v>224</v>
      </c>
      <c r="C11" s="678"/>
    </row>
    <row r="12" spans="1:256" ht="15.75" customHeight="1" thickBot="1" x14ac:dyDescent="0.25">
      <c r="A12" s="58"/>
      <c r="B12" s="692" t="s">
        <v>338</v>
      </c>
      <c r="C12" s="678"/>
      <c r="H12" s="84"/>
    </row>
    <row r="13" spans="1:256" ht="15.75" customHeight="1" x14ac:dyDescent="0.2">
      <c r="A13" s="58"/>
      <c r="B13" s="689" t="s">
        <v>374</v>
      </c>
      <c r="C13" s="678"/>
    </row>
    <row r="14" spans="1:256" ht="15.75" customHeight="1" x14ac:dyDescent="0.2">
      <c r="A14" s="58"/>
      <c r="B14" s="690" t="s">
        <v>467</v>
      </c>
      <c r="C14" s="691"/>
      <c r="V14"/>
    </row>
    <row r="15" spans="1:256" ht="15.75" customHeight="1" x14ac:dyDescent="0.2">
      <c r="A15" s="58"/>
      <c r="B15" s="688" t="s">
        <v>493</v>
      </c>
      <c r="C15" s="615"/>
      <c r="G15" s="50"/>
    </row>
    <row r="16" spans="1:256" ht="15.75" customHeight="1" x14ac:dyDescent="0.2">
      <c r="A16" s="58"/>
      <c r="B16" s="60"/>
      <c r="C16" s="59"/>
      <c r="G16" s="51"/>
    </row>
    <row r="17" spans="1:19" ht="15.75" customHeight="1" x14ac:dyDescent="0.2">
      <c r="A17" s="58"/>
      <c r="B17" s="60"/>
      <c r="C17" s="59"/>
      <c r="G17" s="51"/>
    </row>
    <row r="18" spans="1:19" ht="15.75" customHeight="1" x14ac:dyDescent="0.2">
      <c r="A18" s="850"/>
      <c r="B18" s="681" t="s">
        <v>334</v>
      </c>
      <c r="C18" s="678"/>
      <c r="G18" s="51"/>
    </row>
    <row r="19" spans="1:19" ht="15.75" customHeight="1" x14ac:dyDescent="0.25">
      <c r="A19" s="58"/>
      <c r="B19" s="683" t="s">
        <v>373</v>
      </c>
      <c r="C19" s="678"/>
    </row>
    <row r="20" spans="1:19" ht="15.75" customHeight="1" x14ac:dyDescent="0.25">
      <c r="A20" s="58"/>
      <c r="B20" s="684" t="s">
        <v>392</v>
      </c>
      <c r="C20" s="678"/>
    </row>
    <row r="21" spans="1:19" ht="15.75" customHeight="1" x14ac:dyDescent="0.25">
      <c r="A21" s="58"/>
      <c r="B21" s="685" t="s">
        <v>391</v>
      </c>
      <c r="C21" s="678"/>
    </row>
    <row r="22" spans="1:19" ht="15.75" customHeight="1" x14ac:dyDescent="0.25">
      <c r="A22" s="58"/>
      <c r="B22" s="686" t="s">
        <v>469</v>
      </c>
      <c r="C22" s="678"/>
    </row>
    <row r="23" spans="1:19" ht="15.75" customHeight="1" x14ac:dyDescent="0.25">
      <c r="A23" s="58"/>
      <c r="B23" s="687" t="s">
        <v>470</v>
      </c>
      <c r="C23" s="678"/>
      <c r="G23" s="51"/>
      <c r="O23" s="50"/>
    </row>
    <row r="24" spans="1:19" ht="15.75" customHeight="1" x14ac:dyDescent="0.2">
      <c r="A24" s="58"/>
      <c r="B24" s="766" t="s">
        <v>42</v>
      </c>
      <c r="C24" s="678"/>
      <c r="G24" s="51"/>
      <c r="O24" s="51"/>
    </row>
    <row r="25" spans="1:19" ht="15.75" customHeight="1" x14ac:dyDescent="0.2">
      <c r="A25" s="58"/>
      <c r="B25" s="847" t="s">
        <v>36</v>
      </c>
      <c r="C25" s="678"/>
      <c r="E25" s="1177" t="s">
        <v>166</v>
      </c>
      <c r="F25" s="1177"/>
      <c r="G25" s="1177"/>
      <c r="H25" s="1177"/>
      <c r="I25" s="1177"/>
      <c r="J25" s="1177"/>
      <c r="K25" s="1177"/>
      <c r="L25" s="1177"/>
      <c r="M25" s="1177"/>
      <c r="N25" s="1177"/>
      <c r="O25" s="1177"/>
      <c r="P25" s="1177"/>
      <c r="Q25" s="1177"/>
      <c r="R25" s="1177"/>
      <c r="S25" s="1177"/>
    </row>
    <row r="26" spans="1:19" ht="15.75" customHeight="1" x14ac:dyDescent="0.2">
      <c r="A26" s="58"/>
      <c r="B26" s="60"/>
      <c r="C26" s="615"/>
      <c r="E26" s="1177"/>
      <c r="F26" s="1177"/>
      <c r="G26" s="1177"/>
      <c r="H26" s="1177"/>
      <c r="I26" s="1177"/>
      <c r="J26" s="1177"/>
      <c r="K26" s="1177"/>
      <c r="L26" s="1177"/>
      <c r="M26" s="1177"/>
      <c r="N26" s="1177"/>
      <c r="O26" s="1177"/>
      <c r="P26" s="1177"/>
      <c r="Q26" s="1177"/>
      <c r="R26" s="1177"/>
      <c r="S26" s="1177"/>
    </row>
    <row r="27" spans="1:19" ht="15.75" customHeight="1" x14ac:dyDescent="0.2">
      <c r="A27" s="58"/>
      <c r="B27" s="60"/>
      <c r="C27" s="59"/>
      <c r="E27" s="1176" t="s">
        <v>370</v>
      </c>
      <c r="F27" s="1176"/>
      <c r="G27" s="1176"/>
      <c r="H27" s="1176"/>
      <c r="I27" s="1176"/>
      <c r="J27" s="1176"/>
      <c r="K27" s="1176"/>
      <c r="L27" s="1176"/>
      <c r="M27" s="1176"/>
      <c r="N27" s="1176"/>
      <c r="O27" s="1176"/>
      <c r="P27" s="1176"/>
      <c r="Q27" s="1176"/>
      <c r="R27" s="1176"/>
      <c r="S27" s="1176"/>
    </row>
    <row r="28" spans="1:19" ht="15.75" customHeight="1" x14ac:dyDescent="0.2">
      <c r="A28" s="58"/>
      <c r="B28" s="60"/>
      <c r="C28" s="59"/>
      <c r="E28" s="1176"/>
      <c r="F28" s="1176"/>
      <c r="G28" s="1176"/>
      <c r="H28" s="1176"/>
      <c r="I28" s="1176"/>
      <c r="J28" s="1176"/>
      <c r="K28" s="1176"/>
      <c r="L28" s="1176"/>
      <c r="M28" s="1176"/>
      <c r="N28" s="1176"/>
      <c r="O28" s="1176"/>
      <c r="P28" s="1176"/>
      <c r="Q28" s="1176"/>
      <c r="R28" s="1176"/>
      <c r="S28" s="1176"/>
    </row>
    <row r="29" spans="1:19" ht="15.75" customHeight="1" x14ac:dyDescent="0.2">
      <c r="A29" s="58"/>
      <c r="B29" s="60"/>
      <c r="C29" s="59"/>
      <c r="E29" s="1162" t="s">
        <v>371</v>
      </c>
      <c r="F29" s="1163"/>
      <c r="G29" s="1163"/>
      <c r="H29" s="1163"/>
      <c r="I29" s="1163"/>
      <c r="J29" s="1163"/>
      <c r="K29" s="1163"/>
      <c r="L29" s="1163"/>
      <c r="M29" s="1163"/>
      <c r="N29" s="1163"/>
      <c r="O29" s="1163"/>
      <c r="P29" s="1163"/>
      <c r="Q29" s="1163"/>
      <c r="R29" s="1163"/>
      <c r="S29" s="1163"/>
    </row>
    <row r="30" spans="1:19" ht="15.75" customHeight="1" thickBot="1" x14ac:dyDescent="0.25">
      <c r="A30" s="58"/>
      <c r="B30" s="60"/>
      <c r="C30" s="59"/>
      <c r="E30" s="1164"/>
      <c r="F30" s="1163"/>
      <c r="G30" s="1163"/>
      <c r="H30" s="1163"/>
      <c r="I30" s="1163"/>
      <c r="J30" s="1163"/>
      <c r="K30" s="1163"/>
      <c r="L30" s="1163"/>
      <c r="M30" s="1163"/>
      <c r="N30" s="1163"/>
      <c r="O30" s="1163"/>
      <c r="P30" s="1163"/>
      <c r="Q30" s="1163"/>
      <c r="R30" s="1163"/>
      <c r="S30" s="1163"/>
    </row>
    <row r="31" spans="1:19" ht="15.75" customHeight="1" x14ac:dyDescent="0.2">
      <c r="A31" s="58"/>
      <c r="B31" s="827" t="s">
        <v>397</v>
      </c>
      <c r="C31" s="693"/>
      <c r="E31" s="77"/>
      <c r="F31" s="77"/>
      <c r="G31" s="1161" t="s">
        <v>91</v>
      </c>
      <c r="H31" s="1161"/>
      <c r="I31" s="1161"/>
      <c r="J31" s="1161"/>
      <c r="K31" s="1161"/>
      <c r="L31" s="1161"/>
      <c r="M31" s="1161"/>
      <c r="N31" s="1161"/>
      <c r="O31" s="1161"/>
      <c r="P31" s="1161"/>
      <c r="Q31" s="1161"/>
      <c r="R31" s="77"/>
      <c r="S31" s="77"/>
    </row>
    <row r="32" spans="1:19" ht="15.75" customHeight="1" x14ac:dyDescent="0.2">
      <c r="A32" s="58"/>
      <c r="B32" s="828" t="s">
        <v>346</v>
      </c>
      <c r="C32" s="693"/>
      <c r="E32" s="77"/>
      <c r="F32" s="77"/>
      <c r="G32" s="1161"/>
      <c r="H32" s="1161"/>
      <c r="I32" s="1161"/>
      <c r="J32" s="1161"/>
      <c r="K32" s="1161"/>
      <c r="L32" s="1161"/>
      <c r="M32" s="1161"/>
      <c r="N32" s="1161"/>
      <c r="O32" s="1161"/>
      <c r="P32" s="1161"/>
      <c r="Q32" s="1161"/>
      <c r="R32" s="77"/>
      <c r="S32" s="77"/>
    </row>
    <row r="33" spans="1:20" ht="15.75" customHeight="1" thickBot="1" x14ac:dyDescent="0.25">
      <c r="A33" s="58"/>
      <c r="B33" s="694" t="s">
        <v>323</v>
      </c>
      <c r="C33" s="693"/>
      <c r="E33" s="78"/>
      <c r="F33" s="78"/>
      <c r="G33" s="1161"/>
      <c r="H33" s="1161"/>
      <c r="I33" s="1161"/>
      <c r="J33" s="1161"/>
      <c r="K33" s="1161"/>
      <c r="L33" s="1161"/>
      <c r="M33" s="1161"/>
      <c r="N33" s="1161"/>
      <c r="O33" s="1161"/>
      <c r="P33" s="1161"/>
      <c r="Q33" s="1161"/>
      <c r="R33" s="78"/>
      <c r="S33" s="78"/>
    </row>
    <row r="34" spans="1:20" ht="15.75" customHeight="1" thickBot="1" x14ac:dyDescent="0.25">
      <c r="A34" s="58"/>
      <c r="B34" s="695" t="s">
        <v>170</v>
      </c>
      <c r="C34" s="693"/>
      <c r="E34" s="76"/>
      <c r="H34" s="707"/>
      <c r="S34" s="708"/>
    </row>
    <row r="35" spans="1:20" ht="15.75" customHeight="1" thickBot="1" x14ac:dyDescent="0.25">
      <c r="A35" s="58"/>
      <c r="B35" s="696" t="s">
        <v>171</v>
      </c>
      <c r="C35" s="693"/>
      <c r="H35" s="707"/>
      <c r="O35" s="51"/>
    </row>
    <row r="36" spans="1:20" ht="15.75" customHeight="1" x14ac:dyDescent="0.2">
      <c r="A36" s="58"/>
      <c r="B36" s="697" t="s">
        <v>168</v>
      </c>
      <c r="C36" s="693"/>
      <c r="H36" s="707"/>
      <c r="O36" s="51"/>
    </row>
    <row r="37" spans="1:20" ht="15.75" customHeight="1" x14ac:dyDescent="0.2">
      <c r="A37" s="58"/>
      <c r="B37" s="698" t="s">
        <v>342</v>
      </c>
      <c r="C37" s="693"/>
      <c r="G37"/>
      <c r="H37"/>
      <c r="I37"/>
      <c r="J37"/>
      <c r="K37"/>
      <c r="L37"/>
      <c r="M37"/>
      <c r="N37"/>
      <c r="O37"/>
      <c r="P37"/>
      <c r="Q37"/>
      <c r="R37"/>
      <c r="S37"/>
      <c r="T37"/>
    </row>
    <row r="38" spans="1:20" ht="15.75" customHeight="1" x14ac:dyDescent="0.2">
      <c r="A38" s="58"/>
      <c r="B38" s="698" t="s">
        <v>343</v>
      </c>
      <c r="C38" s="693"/>
      <c r="F38"/>
      <c r="G38"/>
      <c r="H38"/>
      <c r="I38"/>
      <c r="J38"/>
      <c r="K38"/>
      <c r="L38"/>
      <c r="M38"/>
      <c r="N38"/>
      <c r="O38"/>
      <c r="P38"/>
      <c r="Q38"/>
      <c r="R38"/>
      <c r="S38"/>
      <c r="T38"/>
    </row>
    <row r="39" spans="1:20" ht="15.75" customHeight="1" x14ac:dyDescent="0.2">
      <c r="A39" s="58"/>
      <c r="B39" s="698" t="s">
        <v>202</v>
      </c>
      <c r="C39" s="693"/>
      <c r="G39"/>
      <c r="H39"/>
      <c r="I39"/>
      <c r="J39"/>
      <c r="K39"/>
      <c r="L39"/>
      <c r="M39"/>
      <c r="N39"/>
      <c r="O39"/>
      <c r="P39"/>
      <c r="Q39"/>
      <c r="R39"/>
      <c r="S39"/>
      <c r="T39"/>
    </row>
    <row r="40" spans="1:20" ht="15.75" customHeight="1" x14ac:dyDescent="0.2">
      <c r="A40" s="58"/>
      <c r="B40" s="698" t="s">
        <v>348</v>
      </c>
      <c r="C40" s="693"/>
      <c r="H40"/>
      <c r="I40"/>
      <c r="J40"/>
      <c r="K40"/>
      <c r="L40"/>
      <c r="M40"/>
      <c r="N40"/>
      <c r="O40"/>
      <c r="P40"/>
      <c r="Q40"/>
      <c r="R40"/>
      <c r="S40"/>
      <c r="T40"/>
    </row>
    <row r="41" spans="1:20" ht="15.75" customHeight="1" x14ac:dyDescent="0.2">
      <c r="A41" s="58"/>
      <c r="B41" s="698" t="s">
        <v>344</v>
      </c>
      <c r="C41" s="693"/>
      <c r="G41"/>
      <c r="H41"/>
      <c r="I41"/>
      <c r="J41"/>
      <c r="K41"/>
      <c r="L41"/>
      <c r="M41"/>
      <c r="N41"/>
      <c r="O41"/>
      <c r="P41"/>
      <c r="Q41"/>
      <c r="R41"/>
      <c r="S41"/>
      <c r="T41"/>
    </row>
    <row r="42" spans="1:20" ht="15.75" customHeight="1" x14ac:dyDescent="0.2">
      <c r="A42" s="58"/>
      <c r="B42" s="698" t="s">
        <v>201</v>
      </c>
      <c r="C42" s="693"/>
      <c r="G42"/>
      <c r="H42"/>
      <c r="I42"/>
      <c r="J42"/>
      <c r="K42"/>
      <c r="L42"/>
      <c r="M42"/>
      <c r="N42"/>
      <c r="O42"/>
      <c r="P42"/>
      <c r="Q42"/>
      <c r="R42"/>
      <c r="S42"/>
      <c r="T42"/>
    </row>
    <row r="43" spans="1:20" ht="15.75" customHeight="1" x14ac:dyDescent="0.2">
      <c r="A43" s="58"/>
      <c r="B43" s="698" t="s">
        <v>345</v>
      </c>
      <c r="C43" s="693"/>
      <c r="G43"/>
      <c r="H43"/>
      <c r="I43"/>
      <c r="J43"/>
      <c r="K43"/>
      <c r="L43"/>
      <c r="M43"/>
      <c r="N43"/>
      <c r="O43"/>
      <c r="P43"/>
      <c r="Q43"/>
      <c r="R43"/>
      <c r="S43"/>
      <c r="T43"/>
    </row>
    <row r="44" spans="1:20" ht="15.75" customHeight="1" thickBot="1" x14ac:dyDescent="0.25">
      <c r="A44" s="58"/>
      <c r="B44" s="699" t="s">
        <v>172</v>
      </c>
      <c r="C44" s="693"/>
      <c r="G44"/>
      <c r="H44"/>
      <c r="I44"/>
      <c r="J44"/>
      <c r="K44"/>
      <c r="L44"/>
      <c r="M44"/>
      <c r="N44"/>
      <c r="O44"/>
      <c r="P44"/>
      <c r="Q44"/>
      <c r="R44"/>
      <c r="S44"/>
      <c r="T44"/>
    </row>
    <row r="45" spans="1:20" ht="15.75" customHeight="1" x14ac:dyDescent="0.2">
      <c r="A45" s="58"/>
      <c r="B45" s="60"/>
      <c r="C45" s="59"/>
      <c r="G45"/>
      <c r="H45"/>
      <c r="I45"/>
      <c r="J45"/>
      <c r="K45"/>
      <c r="L45"/>
      <c r="M45"/>
      <c r="N45"/>
      <c r="O45"/>
      <c r="P45"/>
      <c r="Q45"/>
      <c r="R45"/>
      <c r="S45"/>
      <c r="T45"/>
    </row>
    <row r="46" spans="1:20" ht="15.75" customHeight="1" thickBot="1" x14ac:dyDescent="0.25">
      <c r="A46" s="851"/>
      <c r="B46" s="852" t="s">
        <v>675</v>
      </c>
      <c r="C46" s="853"/>
      <c r="G46"/>
      <c r="H46"/>
      <c r="I46"/>
      <c r="J46"/>
      <c r="K46"/>
      <c r="L46"/>
      <c r="M46"/>
      <c r="N46"/>
      <c r="O46"/>
      <c r="P46"/>
      <c r="Q46"/>
      <c r="R46"/>
      <c r="S46"/>
      <c r="T46"/>
    </row>
    <row r="47" spans="1:20" ht="15.75" customHeight="1" x14ac:dyDescent="0.2">
      <c r="A47" s="1043"/>
      <c r="B47" s="1043"/>
      <c r="C47" s="1043"/>
      <c r="G47"/>
      <c r="H47"/>
      <c r="I47"/>
      <c r="J47"/>
      <c r="K47"/>
      <c r="L47"/>
      <c r="M47"/>
      <c r="N47"/>
      <c r="O47"/>
      <c r="P47" s="874"/>
      <c r="Q47"/>
      <c r="R47"/>
      <c r="S47"/>
      <c r="T47"/>
    </row>
    <row r="48" spans="1:20" ht="15.75" customHeight="1" x14ac:dyDescent="0.2">
      <c r="A48" s="1043"/>
      <c r="B48" s="1043"/>
      <c r="C48" s="1043"/>
      <c r="G48"/>
      <c r="H48"/>
      <c r="I48"/>
      <c r="J48"/>
      <c r="K48"/>
      <c r="L48"/>
      <c r="M48"/>
      <c r="N48" s="1160"/>
      <c r="O48"/>
      <c r="P48"/>
      <c r="Q48"/>
      <c r="R48"/>
      <c r="S48"/>
      <c r="T48"/>
    </row>
    <row r="49" spans="1:20" ht="15.75" customHeight="1" x14ac:dyDescent="0.2">
      <c r="A49" s="1043"/>
      <c r="B49" s="1043"/>
      <c r="C49" s="1043"/>
      <c r="G49"/>
      <c r="H49"/>
      <c r="I49"/>
      <c r="J49"/>
      <c r="K49"/>
      <c r="L49"/>
      <c r="M49"/>
      <c r="N49" s="1160"/>
      <c r="O49"/>
      <c r="P49"/>
      <c r="Q49"/>
      <c r="R49"/>
      <c r="S49"/>
      <c r="T49"/>
    </row>
    <row r="50" spans="1:20" ht="15.75" customHeight="1" x14ac:dyDescent="0.2">
      <c r="A50" s="1043"/>
      <c r="B50" s="1043"/>
      <c r="C50" s="1043"/>
      <c r="G50"/>
      <c r="H50"/>
      <c r="I50"/>
      <c r="J50"/>
      <c r="K50"/>
      <c r="L50"/>
      <c r="M50"/>
      <c r="N50" s="1160"/>
      <c r="O50"/>
      <c r="P50"/>
      <c r="Q50"/>
      <c r="R50"/>
      <c r="S50"/>
      <c r="T50"/>
    </row>
    <row r="51" spans="1:20" ht="15.75" customHeight="1" x14ac:dyDescent="0.2">
      <c r="A51" s="1043"/>
      <c r="B51" s="1043"/>
      <c r="C51" s="1043"/>
      <c r="G51"/>
      <c r="H51"/>
      <c r="I51"/>
      <c r="J51"/>
      <c r="K51"/>
      <c r="L51"/>
      <c r="M51"/>
      <c r="N51" s="1160"/>
      <c r="O51"/>
      <c r="P51"/>
      <c r="Q51"/>
      <c r="R51"/>
      <c r="S51"/>
      <c r="T51"/>
    </row>
    <row r="52" spans="1:20" ht="15.75" customHeight="1" x14ac:dyDescent="0.2">
      <c r="A52" s="1043"/>
      <c r="B52" s="1043"/>
      <c r="C52" s="1043"/>
      <c r="G52"/>
      <c r="H52"/>
      <c r="I52"/>
      <c r="J52"/>
      <c r="K52"/>
      <c r="L52"/>
      <c r="M52"/>
      <c r="N52" s="1160"/>
      <c r="O52"/>
      <c r="P52" s="1160"/>
      <c r="Q52"/>
      <c r="R52"/>
      <c r="S52"/>
      <c r="T52"/>
    </row>
    <row r="53" spans="1:20" ht="15.75" customHeight="1" x14ac:dyDescent="0.2">
      <c r="A53" s="1043"/>
      <c r="B53" s="1043"/>
      <c r="C53" s="1043"/>
      <c r="G53"/>
      <c r="H53"/>
      <c r="I53"/>
      <c r="J53"/>
      <c r="K53"/>
      <c r="L53"/>
      <c r="M53"/>
      <c r="N53" s="1160"/>
      <c r="O53"/>
      <c r="P53" s="1160"/>
      <c r="Q53"/>
      <c r="R53"/>
      <c r="S53"/>
      <c r="T53"/>
    </row>
    <row r="54" spans="1:20" ht="15.75" customHeight="1" x14ac:dyDescent="0.2">
      <c r="A54" s="1043"/>
      <c r="B54" s="1043"/>
      <c r="C54" s="1043"/>
      <c r="N54" s="1160"/>
      <c r="P54" s="1160"/>
    </row>
    <row r="55" spans="1:20" ht="15.75" customHeight="1" x14ac:dyDescent="0.2">
      <c r="A55" s="1043"/>
      <c r="B55" s="1043"/>
      <c r="C55" s="1043"/>
      <c r="N55" s="1160"/>
      <c r="P55" s="1160"/>
    </row>
    <row r="56" spans="1:20" ht="15.75" customHeight="1" x14ac:dyDescent="0.2">
      <c r="A56" s="1043"/>
      <c r="B56" s="1043"/>
      <c r="C56" s="1043"/>
      <c r="N56" s="1160"/>
      <c r="P56" s="1160"/>
    </row>
    <row r="57" spans="1:20" ht="15.75" customHeight="1" x14ac:dyDescent="0.2">
      <c r="A57" s="1043"/>
      <c r="B57" s="1043"/>
      <c r="C57" s="1043"/>
      <c r="N57" s="1160"/>
      <c r="P57" s="1160"/>
    </row>
    <row r="58" spans="1:20" ht="15.75" customHeight="1" x14ac:dyDescent="0.2">
      <c r="A58" s="1043"/>
      <c r="B58" s="1043"/>
      <c r="C58" s="1043"/>
      <c r="P58" s="1160"/>
    </row>
    <row r="59" spans="1:20" ht="15.75" customHeight="1" x14ac:dyDescent="0.2">
      <c r="A59" s="1043"/>
      <c r="B59" s="1043"/>
      <c r="C59" s="1043"/>
      <c r="P59" s="1160"/>
    </row>
    <row r="60" spans="1:20" ht="15.75" customHeight="1" x14ac:dyDescent="0.2">
      <c r="A60" s="1043"/>
      <c r="B60" s="1043"/>
      <c r="C60" s="1043"/>
      <c r="P60" s="1160"/>
    </row>
    <row r="61" spans="1:20" ht="15.75" customHeight="1" x14ac:dyDescent="0.2">
      <c r="A61" s="1043"/>
      <c r="B61" s="1043"/>
      <c r="C61" s="1043"/>
      <c r="P61" s="1160"/>
    </row>
    <row r="62" spans="1:20" ht="15.75" customHeight="1" x14ac:dyDescent="0.2">
      <c r="A62" s="1043"/>
      <c r="B62" s="1043"/>
      <c r="C62" s="1043"/>
      <c r="P62" s="1160"/>
    </row>
    <row r="63" spans="1:20" ht="15.75" customHeight="1" x14ac:dyDescent="0.2">
      <c r="A63" s="1043"/>
      <c r="B63" s="1043"/>
      <c r="C63" s="1043"/>
      <c r="P63" s="1160"/>
    </row>
    <row r="64" spans="1:20" ht="15.75" customHeight="1" x14ac:dyDescent="0.2">
      <c r="A64" s="1043"/>
      <c r="B64" s="1043"/>
      <c r="C64" s="1043"/>
      <c r="P64" s="1160"/>
    </row>
    <row r="65" spans="1:3" ht="15.75" customHeight="1" x14ac:dyDescent="0.2">
      <c r="A65" s="1043"/>
      <c r="B65" s="1043"/>
      <c r="C65" s="1043"/>
    </row>
    <row r="66" spans="1:3" ht="15.75" customHeight="1" x14ac:dyDescent="0.2">
      <c r="A66" s="1043"/>
      <c r="B66" s="1043"/>
      <c r="C66" s="1043"/>
    </row>
    <row r="67" spans="1:3" ht="15.75" customHeight="1" x14ac:dyDescent="0.2">
      <c r="A67" s="1043"/>
      <c r="B67" s="1043"/>
      <c r="C67" s="1043"/>
    </row>
    <row r="68" spans="1:3" ht="15.75" customHeight="1" x14ac:dyDescent="0.2">
      <c r="A68" s="1043"/>
      <c r="B68" s="1043"/>
      <c r="C68" s="1043"/>
    </row>
    <row r="69" spans="1:3" ht="15.75" customHeight="1" x14ac:dyDescent="0.2">
      <c r="A69" s="1043"/>
      <c r="B69" s="1043"/>
      <c r="C69" s="1043"/>
    </row>
    <row r="70" spans="1:3" ht="15.75" customHeight="1" x14ac:dyDescent="0.2">
      <c r="A70" s="1043"/>
      <c r="B70" s="1043"/>
      <c r="C70" s="1043"/>
    </row>
    <row r="71" spans="1:3" ht="15.75" customHeight="1" x14ac:dyDescent="0.2">
      <c r="A71" s="1043"/>
      <c r="B71" s="1043"/>
      <c r="C71" s="1043"/>
    </row>
    <row r="72" spans="1:3" ht="15.75" customHeight="1" x14ac:dyDescent="0.2">
      <c r="A72" s="1043"/>
      <c r="B72" s="1043"/>
      <c r="C72" s="1043"/>
    </row>
    <row r="73" spans="1:3" ht="15.75" customHeight="1" x14ac:dyDescent="0.2">
      <c r="A73" s="1043"/>
      <c r="B73" s="1043"/>
      <c r="C73" s="1043"/>
    </row>
    <row r="74" spans="1:3" ht="15.75" customHeight="1" x14ac:dyDescent="0.2">
      <c r="A74" s="1043"/>
      <c r="B74" s="1043"/>
      <c r="C74" s="104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1" tooltip="Code of Ethics"/>
    <hyperlink ref="B44" location="References!A1" tooltip="802.11 WG Communication References" display="Reference"/>
    <hyperlink ref="B33" location="'802.11 Cover'!A1" tooltip="Cover Page" display="Cover"/>
    <hyperlink ref="B38" r:id="rId12" tooltip="Antitrust and Competition Policy"/>
    <hyperlink ref="B41" r:id="rId13" tooltip="IEEE-SA PatCom"/>
    <hyperlink ref="B35" r:id="rId14" tooltip="WG Officers and Contact Details"/>
    <hyperlink ref="B42" r:id="rId15" tooltip="Patent Policy"/>
    <hyperlink ref="B43" r:id="rId16" tooltip="Patent FAQ"/>
    <hyperlink ref="B37" r:id="rId17" tooltip="Affiliation FAQ"/>
    <hyperlink ref="B40" r:id="rId1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19" tooltip="Teleconference Calendar"/>
    <hyperlink ref="B31" r:id="rId20" tooltip="WG11 Home Page"/>
    <hyperlink ref="B25" location="TGAI!A1" tooltip="TGai- Fast Initial Link Setup" display="TGai "/>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2" zoomScale="75" workbookViewId="0">
      <selection activeCell="O28" sqref="O28"/>
    </sheetView>
  </sheetViews>
  <sheetFormatPr defaultRowHeight="12.75" x14ac:dyDescent="0.2"/>
  <cols>
    <col min="1" max="1" width="1.42578125" customWidth="1"/>
    <col min="2" max="2" width="12.42578125" customWidth="1"/>
    <col min="3" max="3" width="1.42578125" customWidth="1"/>
  </cols>
  <sheetData>
    <row r="1" spans="1:3" ht="15" customHeight="1" x14ac:dyDescent="0.2">
      <c r="A1" s="848"/>
      <c r="B1" s="849" t="s">
        <v>675</v>
      </c>
      <c r="C1" s="57"/>
    </row>
    <row r="2" spans="1:3" ht="15" customHeight="1" thickBot="1" x14ac:dyDescent="0.25">
      <c r="A2" s="850"/>
      <c r="B2" s="752"/>
      <c r="C2" s="59"/>
    </row>
    <row r="3" spans="1:3" ht="15" customHeight="1" thickBot="1" x14ac:dyDescent="0.25">
      <c r="A3" s="850"/>
      <c r="B3" s="392" t="s">
        <v>106</v>
      </c>
      <c r="C3" s="59"/>
    </row>
    <row r="4" spans="1:3" ht="15" customHeight="1" x14ac:dyDescent="0.2">
      <c r="A4" s="850"/>
      <c r="B4" s="1155" t="str">
        <f>Title!$B$4</f>
        <v>R2</v>
      </c>
      <c r="C4" s="59"/>
    </row>
    <row r="5" spans="1:3" ht="15" customHeight="1" x14ac:dyDescent="0.2">
      <c r="A5" s="850"/>
      <c r="B5" s="1156"/>
      <c r="C5" s="59"/>
    </row>
    <row r="6" spans="1:3" ht="15" customHeight="1" thickBot="1" x14ac:dyDescent="0.25">
      <c r="A6" s="850"/>
      <c r="B6" s="1157"/>
      <c r="C6" s="59"/>
    </row>
    <row r="7" spans="1:3" ht="15" customHeight="1" thickBot="1" x14ac:dyDescent="0.25">
      <c r="A7" s="850"/>
      <c r="B7" s="60"/>
      <c r="C7" s="753"/>
    </row>
    <row r="8" spans="1:3" ht="15" customHeight="1" x14ac:dyDescent="0.2">
      <c r="A8" s="850"/>
      <c r="B8" s="677" t="s">
        <v>169</v>
      </c>
      <c r="C8" s="678"/>
    </row>
    <row r="9" spans="1:3" ht="15" customHeight="1" x14ac:dyDescent="0.2">
      <c r="A9" s="850"/>
      <c r="B9" s="679" t="s">
        <v>198</v>
      </c>
      <c r="C9" s="678"/>
    </row>
    <row r="10" spans="1:3" ht="15" customHeight="1" x14ac:dyDescent="0.2">
      <c r="A10" s="58"/>
      <c r="B10" s="60"/>
      <c r="C10" s="59"/>
    </row>
    <row r="11" spans="1:3" ht="15" customHeight="1" x14ac:dyDescent="0.2">
      <c r="A11" s="850"/>
      <c r="B11" s="680" t="s">
        <v>224</v>
      </c>
      <c r="C11" s="678"/>
    </row>
    <row r="12" spans="1:3" ht="15" customHeight="1" thickBot="1" x14ac:dyDescent="0.25">
      <c r="A12" s="58"/>
      <c r="B12" s="692" t="s">
        <v>338</v>
      </c>
      <c r="C12" s="678"/>
    </row>
    <row r="13" spans="1:3" ht="15" customHeight="1" x14ac:dyDescent="0.2">
      <c r="A13" s="58"/>
      <c r="B13" s="689" t="s">
        <v>374</v>
      </c>
      <c r="C13" s="678"/>
    </row>
    <row r="14" spans="1:3" ht="15" customHeight="1" x14ac:dyDescent="0.2">
      <c r="A14" s="58"/>
      <c r="B14" s="690" t="s">
        <v>467</v>
      </c>
      <c r="C14" s="691"/>
    </row>
    <row r="15" spans="1:3" ht="15" customHeight="1" x14ac:dyDescent="0.2">
      <c r="A15" s="58"/>
      <c r="B15" s="688" t="s">
        <v>493</v>
      </c>
      <c r="C15" s="615"/>
    </row>
    <row r="16" spans="1:3" ht="15" customHeight="1" x14ac:dyDescent="0.2">
      <c r="A16" s="58"/>
      <c r="B16" s="60"/>
      <c r="C16" s="59"/>
    </row>
    <row r="17" spans="1:3" ht="15" customHeight="1" x14ac:dyDescent="0.2">
      <c r="A17" s="58"/>
      <c r="B17" s="60"/>
      <c r="C17" s="59"/>
    </row>
    <row r="18" spans="1:3" ht="15" customHeight="1" x14ac:dyDescent="0.2">
      <c r="A18" s="850"/>
      <c r="B18" s="681" t="s">
        <v>334</v>
      </c>
      <c r="C18" s="678"/>
    </row>
    <row r="19" spans="1:3" ht="15" customHeight="1" x14ac:dyDescent="0.25">
      <c r="A19" s="58"/>
      <c r="B19" s="683" t="s">
        <v>373</v>
      </c>
      <c r="C19" s="678"/>
    </row>
    <row r="20" spans="1:3" ht="15" customHeight="1" x14ac:dyDescent="0.25">
      <c r="A20" s="58"/>
      <c r="B20" s="684" t="s">
        <v>392</v>
      </c>
      <c r="C20" s="678"/>
    </row>
    <row r="21" spans="1:3" ht="15" customHeight="1" x14ac:dyDescent="0.25">
      <c r="A21" s="58"/>
      <c r="B21" s="685" t="s">
        <v>391</v>
      </c>
      <c r="C21" s="678"/>
    </row>
    <row r="22" spans="1:3" ht="15" customHeight="1" x14ac:dyDescent="0.25">
      <c r="A22" s="58"/>
      <c r="B22" s="686" t="s">
        <v>469</v>
      </c>
      <c r="C22" s="678"/>
    </row>
    <row r="23" spans="1:3" ht="15" customHeight="1" x14ac:dyDescent="0.25">
      <c r="A23" s="58"/>
      <c r="B23" s="687" t="s">
        <v>470</v>
      </c>
      <c r="C23" s="678"/>
    </row>
    <row r="24" spans="1:3" ht="15" customHeight="1" x14ac:dyDescent="0.2">
      <c r="A24" s="58"/>
      <c r="B24" s="766" t="s">
        <v>42</v>
      </c>
      <c r="C24" s="678"/>
    </row>
    <row r="25" spans="1:3" ht="15" customHeight="1" x14ac:dyDescent="0.2">
      <c r="A25" s="58"/>
      <c r="B25" s="847" t="s">
        <v>36</v>
      </c>
      <c r="C25" s="678"/>
    </row>
    <row r="26" spans="1:3" ht="15" customHeight="1" x14ac:dyDescent="0.2">
      <c r="A26" s="58"/>
      <c r="B26" s="60"/>
      <c r="C26" s="615"/>
    </row>
    <row r="27" spans="1:3" ht="15" customHeight="1" x14ac:dyDescent="0.2">
      <c r="A27" s="58"/>
      <c r="B27" s="60"/>
      <c r="C27" s="59"/>
    </row>
    <row r="28" spans="1:3" ht="15" customHeight="1" x14ac:dyDescent="0.2">
      <c r="A28" s="58"/>
      <c r="B28" s="60"/>
      <c r="C28" s="59"/>
    </row>
    <row r="29" spans="1:3" ht="15" customHeight="1" x14ac:dyDescent="0.2">
      <c r="A29" s="58"/>
      <c r="B29" s="60"/>
      <c r="C29" s="59"/>
    </row>
    <row r="30" spans="1:3" ht="15" customHeight="1" thickBot="1" x14ac:dyDescent="0.25">
      <c r="A30" s="58"/>
      <c r="B30" s="60"/>
      <c r="C30" s="59"/>
    </row>
    <row r="31" spans="1:3" ht="15" customHeight="1" x14ac:dyDescent="0.2">
      <c r="A31" s="58"/>
      <c r="B31" s="827" t="s">
        <v>397</v>
      </c>
      <c r="C31" s="693"/>
    </row>
    <row r="32" spans="1:3" ht="15" customHeight="1" x14ac:dyDescent="0.2">
      <c r="A32" s="58"/>
      <c r="B32" s="828" t="s">
        <v>346</v>
      </c>
      <c r="C32" s="693"/>
    </row>
    <row r="33" spans="1:3" ht="15" customHeight="1" x14ac:dyDescent="0.2">
      <c r="A33" s="58"/>
      <c r="B33" s="694" t="s">
        <v>323</v>
      </c>
      <c r="C33" s="693"/>
    </row>
    <row r="34" spans="1:3" ht="15" customHeight="1" x14ac:dyDescent="0.2">
      <c r="A34" s="58"/>
      <c r="B34" s="695" t="s">
        <v>170</v>
      </c>
      <c r="C34" s="693"/>
    </row>
    <row r="35" spans="1:3" ht="15" customHeight="1" x14ac:dyDescent="0.2">
      <c r="A35" s="58"/>
      <c r="B35" s="696" t="s">
        <v>171</v>
      </c>
      <c r="C35" s="693"/>
    </row>
    <row r="36" spans="1:3" ht="15" customHeight="1" x14ac:dyDescent="0.2">
      <c r="A36" s="58"/>
      <c r="B36" s="697" t="s">
        <v>168</v>
      </c>
      <c r="C36" s="693"/>
    </row>
    <row r="37" spans="1:3" ht="15" customHeight="1" x14ac:dyDescent="0.2">
      <c r="A37" s="58"/>
      <c r="B37" s="698" t="s">
        <v>342</v>
      </c>
      <c r="C37" s="693"/>
    </row>
    <row r="38" spans="1:3" ht="15" customHeight="1" x14ac:dyDescent="0.2">
      <c r="A38" s="58"/>
      <c r="B38" s="698" t="s">
        <v>343</v>
      </c>
      <c r="C38" s="693"/>
    </row>
    <row r="39" spans="1:3" ht="15" customHeight="1" x14ac:dyDescent="0.2">
      <c r="A39" s="58"/>
      <c r="B39" s="698" t="s">
        <v>202</v>
      </c>
      <c r="C39" s="693"/>
    </row>
    <row r="40" spans="1:3" ht="15" customHeight="1" x14ac:dyDescent="0.2">
      <c r="A40" s="58"/>
      <c r="B40" s="698" t="s">
        <v>348</v>
      </c>
      <c r="C40" s="693"/>
    </row>
    <row r="41" spans="1:3" ht="15" customHeight="1" x14ac:dyDescent="0.2">
      <c r="A41" s="58"/>
      <c r="B41" s="698" t="s">
        <v>344</v>
      </c>
      <c r="C41" s="693"/>
    </row>
    <row r="42" spans="1:3" ht="15" customHeight="1" x14ac:dyDescent="0.2">
      <c r="A42" s="58"/>
      <c r="B42" s="698" t="s">
        <v>201</v>
      </c>
      <c r="C42" s="693"/>
    </row>
    <row r="43" spans="1:3" ht="15" customHeight="1" x14ac:dyDescent="0.2">
      <c r="A43" s="58"/>
      <c r="B43" s="698" t="s">
        <v>345</v>
      </c>
      <c r="C43" s="693"/>
    </row>
    <row r="44" spans="1:3" ht="15" customHeight="1" thickBot="1" x14ac:dyDescent="0.25">
      <c r="A44" s="58"/>
      <c r="B44" s="699" t="s">
        <v>172</v>
      </c>
      <c r="C44" s="693"/>
    </row>
    <row r="45" spans="1:3" ht="15" customHeight="1" x14ac:dyDescent="0.2">
      <c r="A45" s="58"/>
      <c r="B45" s="60"/>
      <c r="C45" s="59"/>
    </row>
    <row r="46" spans="1:3" ht="16.5" thickBot="1" x14ac:dyDescent="0.25">
      <c r="A46" s="851"/>
      <c r="B46" s="852" t="s">
        <v>675</v>
      </c>
      <c r="C46" s="853"/>
    </row>
  </sheetData>
  <mergeCells count="1">
    <mergeCell ref="B4:B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5" right="0.75" top="0.5" bottom="0.5" header="0.5" footer="0.5"/>
  <pageSetup scale="90" orientation="portrait"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topLeftCell="A6" zoomScale="77" workbookViewId="0">
      <selection sqref="A1:C50"/>
    </sheetView>
  </sheetViews>
  <sheetFormatPr defaultRowHeight="15.75" customHeight="1" x14ac:dyDescent="0.2"/>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x14ac:dyDescent="0.2">
      <c r="A1" s="848"/>
      <c r="B1" s="849" t="s">
        <v>510</v>
      </c>
      <c r="C1" s="57"/>
      <c r="D1" s="64"/>
    </row>
    <row r="2" spans="1:9" ht="15.75" customHeight="1" thickBot="1" x14ac:dyDescent="0.3">
      <c r="A2" s="850"/>
      <c r="B2" s="752"/>
      <c r="E2" s="61" t="s">
        <v>270</v>
      </c>
    </row>
    <row r="3" spans="1:9" ht="15.75" customHeight="1" thickBot="1" x14ac:dyDescent="0.3">
      <c r="A3" s="850"/>
      <c r="B3" s="392" t="s">
        <v>106</v>
      </c>
      <c r="E3" s="61"/>
    </row>
    <row r="4" spans="1:9" ht="15.75" customHeight="1" x14ac:dyDescent="0.2">
      <c r="A4" s="850"/>
      <c r="B4" s="1155" t="str">
        <f>Title!$B$4</f>
        <v>R2</v>
      </c>
      <c r="F4" s="1490" t="s">
        <v>315</v>
      </c>
      <c r="G4" s="1490"/>
      <c r="H4" s="1490"/>
      <c r="I4" s="1490"/>
    </row>
    <row r="5" spans="1:9" ht="15.75" customHeight="1" x14ac:dyDescent="0.2">
      <c r="A5" s="850"/>
      <c r="B5" s="1156"/>
      <c r="F5" s="1490"/>
      <c r="G5" s="1490"/>
      <c r="H5" s="1490"/>
      <c r="I5" s="1490"/>
    </row>
    <row r="6" spans="1:9" ht="15.75" customHeight="1" thickBot="1" x14ac:dyDescent="0.25">
      <c r="A6" s="850"/>
      <c r="B6" s="1157"/>
      <c r="F6" s="1487"/>
      <c r="G6" s="1487"/>
      <c r="H6" s="1487"/>
      <c r="I6" s="1487"/>
    </row>
    <row r="7" spans="1:9" ht="15.75" customHeight="1" thickBot="1" x14ac:dyDescent="0.25">
      <c r="A7" s="850"/>
      <c r="C7" s="753"/>
      <c r="D7" s="66"/>
      <c r="F7" s="1492" t="s">
        <v>163</v>
      </c>
      <c r="G7" s="1492"/>
      <c r="H7" s="70"/>
      <c r="I7" s="1491" t="s">
        <v>162</v>
      </c>
    </row>
    <row r="8" spans="1:9" ht="15.75" customHeight="1" x14ac:dyDescent="0.2">
      <c r="A8" s="850"/>
      <c r="B8" s="677" t="s">
        <v>169</v>
      </c>
      <c r="C8" s="678"/>
      <c r="F8" s="1492"/>
      <c r="G8" s="1492"/>
      <c r="H8" s="70"/>
      <c r="I8" s="1491"/>
    </row>
    <row r="9" spans="1:9" ht="15.75" customHeight="1" x14ac:dyDescent="0.25">
      <c r="A9" s="850"/>
      <c r="B9" s="679" t="s">
        <v>198</v>
      </c>
      <c r="C9" s="678"/>
      <c r="F9" s="1489" t="s">
        <v>328</v>
      </c>
      <c r="G9" s="1489"/>
      <c r="H9" s="71"/>
      <c r="I9" s="80" t="s">
        <v>164</v>
      </c>
    </row>
    <row r="10" spans="1:9" ht="15.75" customHeight="1" x14ac:dyDescent="0.2">
      <c r="F10" s="1487"/>
      <c r="G10" s="1487"/>
      <c r="H10" s="1487"/>
      <c r="I10" s="1487"/>
    </row>
    <row r="11" spans="1:9" ht="15.75" customHeight="1" x14ac:dyDescent="0.2">
      <c r="A11" s="850"/>
      <c r="B11" s="680" t="s">
        <v>224</v>
      </c>
      <c r="C11" s="678"/>
      <c r="F11" s="1495" t="s">
        <v>165</v>
      </c>
      <c r="G11" s="1495"/>
      <c r="H11" s="1495"/>
      <c r="I11" s="1495"/>
    </row>
    <row r="12" spans="1:9" ht="15.75" customHeight="1" thickBot="1" x14ac:dyDescent="0.25">
      <c r="B12" s="692" t="s">
        <v>338</v>
      </c>
      <c r="C12" s="678"/>
      <c r="F12" s="72"/>
      <c r="G12" s="72"/>
      <c r="H12" s="72"/>
      <c r="I12" s="72"/>
    </row>
    <row r="13" spans="1:9" ht="15.75" customHeight="1" x14ac:dyDescent="0.2">
      <c r="F13" s="1493" t="s">
        <v>160</v>
      </c>
      <c r="G13" s="1494"/>
      <c r="H13" s="1494"/>
      <c r="I13" s="83" t="s">
        <v>283</v>
      </c>
    </row>
    <row r="14" spans="1:9" ht="15.75" customHeight="1" x14ac:dyDescent="0.2">
      <c r="A14" s="850"/>
      <c r="B14" s="681" t="s">
        <v>334</v>
      </c>
      <c r="C14" s="678"/>
      <c r="F14" s="1488" t="s">
        <v>159</v>
      </c>
      <c r="G14" s="1488"/>
      <c r="H14" s="1488"/>
      <c r="I14" s="1488"/>
    </row>
    <row r="15" spans="1:9" ht="15.75" customHeight="1" x14ac:dyDescent="0.2">
      <c r="A15" s="850"/>
      <c r="B15" s="682" t="s">
        <v>316</v>
      </c>
      <c r="C15" s="678"/>
      <c r="F15" s="81"/>
      <c r="G15" s="81"/>
      <c r="H15" s="81"/>
      <c r="I15" s="81"/>
    </row>
    <row r="16" spans="1:9" ht="15.75" customHeight="1" x14ac:dyDescent="0.25">
      <c r="B16" s="683" t="s">
        <v>373</v>
      </c>
      <c r="C16" s="678"/>
      <c r="F16" s="1503" t="s">
        <v>330</v>
      </c>
      <c r="G16" s="1503" t="s">
        <v>329</v>
      </c>
      <c r="H16" s="1496" t="s">
        <v>381</v>
      </c>
      <c r="I16" s="1497"/>
    </row>
    <row r="17" spans="2:9" ht="15.75" customHeight="1" x14ac:dyDescent="0.25">
      <c r="B17" s="684" t="s">
        <v>392</v>
      </c>
      <c r="C17" s="678"/>
      <c r="F17" s="1503"/>
      <c r="G17" s="1503"/>
      <c r="H17" s="1498"/>
      <c r="I17" s="1499"/>
    </row>
    <row r="18" spans="2:9" ht="15.75" customHeight="1" x14ac:dyDescent="0.25">
      <c r="B18" s="685" t="s">
        <v>391</v>
      </c>
      <c r="C18" s="678"/>
      <c r="F18" s="1503"/>
      <c r="G18" s="1503"/>
      <c r="H18" s="1498"/>
      <c r="I18" s="1499"/>
    </row>
    <row r="19" spans="2:9" ht="15.75" customHeight="1" x14ac:dyDescent="0.25">
      <c r="B19" s="686" t="s">
        <v>469</v>
      </c>
      <c r="C19" s="678"/>
      <c r="F19" s="1503"/>
      <c r="G19" s="1503"/>
      <c r="H19" s="1500"/>
      <c r="I19" s="1501"/>
    </row>
    <row r="20" spans="2:9" ht="15.75" customHeight="1" x14ac:dyDescent="0.25">
      <c r="B20" s="687" t="s">
        <v>470</v>
      </c>
      <c r="C20" s="678"/>
      <c r="F20" s="105" t="s">
        <v>335</v>
      </c>
      <c r="G20" s="168" t="s">
        <v>331</v>
      </c>
      <c r="H20" s="1505" t="s">
        <v>382</v>
      </c>
      <c r="I20" s="1506"/>
    </row>
    <row r="21" spans="2:9" ht="15.75" customHeight="1" x14ac:dyDescent="0.2">
      <c r="B21" s="766" t="s">
        <v>42</v>
      </c>
      <c r="C21" s="678"/>
      <c r="F21" s="82" t="s">
        <v>332</v>
      </c>
      <c r="G21" s="168" t="s">
        <v>333</v>
      </c>
      <c r="H21" s="1507"/>
      <c r="I21" s="1508"/>
    </row>
    <row r="22" spans="2:9" ht="15.75" customHeight="1" x14ac:dyDescent="0.2">
      <c r="B22" s="847" t="s">
        <v>36</v>
      </c>
      <c r="C22" s="678"/>
      <c r="F22" s="82" t="s">
        <v>336</v>
      </c>
      <c r="G22" s="169" t="s">
        <v>337</v>
      </c>
      <c r="H22" s="1507"/>
      <c r="I22" s="1508"/>
    </row>
    <row r="23" spans="2:9" ht="15.75" customHeight="1" x14ac:dyDescent="0.2">
      <c r="F23" s="82" t="s">
        <v>395</v>
      </c>
      <c r="G23" s="169" t="s">
        <v>393</v>
      </c>
      <c r="H23" s="1507"/>
      <c r="I23" s="1508"/>
    </row>
    <row r="24" spans="2:9" ht="15.75" customHeight="1" x14ac:dyDescent="0.2">
      <c r="F24" s="82" t="s">
        <v>396</v>
      </c>
      <c r="G24" s="169" t="s">
        <v>394</v>
      </c>
      <c r="H24" s="1507"/>
      <c r="I24" s="1508"/>
    </row>
    <row r="25" spans="2:9" ht="15.75" customHeight="1" x14ac:dyDescent="0.2">
      <c r="F25" s="82" t="s">
        <v>118</v>
      </c>
      <c r="G25" s="169" t="s">
        <v>494</v>
      </c>
      <c r="H25" s="1507"/>
      <c r="I25" s="1508"/>
    </row>
    <row r="26" spans="2:9" ht="15.75" customHeight="1" x14ac:dyDescent="0.2">
      <c r="F26" s="82" t="s">
        <v>119</v>
      </c>
      <c r="G26" s="169" t="s">
        <v>107</v>
      </c>
      <c r="H26" s="1507"/>
      <c r="I26" s="1508"/>
    </row>
    <row r="27" spans="2:9" ht="13.5" customHeight="1" x14ac:dyDescent="0.2">
      <c r="B27" s="689" t="s">
        <v>374</v>
      </c>
      <c r="C27" s="678"/>
      <c r="F27" s="82" t="s">
        <v>40</v>
      </c>
      <c r="G27" s="169" t="s">
        <v>41</v>
      </c>
      <c r="H27" s="1509"/>
      <c r="I27" s="1510"/>
    </row>
    <row r="28" spans="2:9" ht="15.75" customHeight="1" x14ac:dyDescent="0.2">
      <c r="B28" s="690" t="s">
        <v>467</v>
      </c>
      <c r="C28" s="691"/>
      <c r="F28" s="82" t="s">
        <v>31</v>
      </c>
      <c r="G28" s="169" t="s">
        <v>30</v>
      </c>
      <c r="H28" s="167"/>
      <c r="I28" s="167"/>
    </row>
    <row r="29" spans="2:9" ht="15.75" customHeight="1" x14ac:dyDescent="0.2">
      <c r="B29" s="688" t="s">
        <v>493</v>
      </c>
      <c r="C29" s="615"/>
      <c r="F29" s="1504" t="s">
        <v>385</v>
      </c>
      <c r="G29" s="1504"/>
      <c r="H29" s="1504"/>
      <c r="I29" s="1504"/>
    </row>
    <row r="30" spans="2:9" ht="15.75" customHeight="1" x14ac:dyDescent="0.2">
      <c r="C30" s="615"/>
      <c r="F30" s="1485"/>
      <c r="G30" s="1485"/>
      <c r="H30" s="1485"/>
      <c r="I30" s="1485"/>
    </row>
    <row r="31" spans="2:9" ht="15.75" customHeight="1" x14ac:dyDescent="0.2">
      <c r="F31" s="1485"/>
      <c r="G31" s="1485"/>
      <c r="H31" s="1485"/>
      <c r="I31" s="1485"/>
    </row>
    <row r="32" spans="2:9" ht="15.75" customHeight="1" x14ac:dyDescent="0.2">
      <c r="F32" s="1511" t="s">
        <v>386</v>
      </c>
      <c r="G32" s="1511"/>
      <c r="H32" s="1511"/>
      <c r="I32" s="1511"/>
    </row>
    <row r="33" spans="2:9" ht="15.75" customHeight="1" x14ac:dyDescent="0.2">
      <c r="F33" s="1485" t="s">
        <v>150</v>
      </c>
      <c r="G33" s="1485"/>
      <c r="H33" s="1485"/>
      <c r="I33" s="1485"/>
    </row>
    <row r="34" spans="2:9" ht="15.75" customHeight="1" thickBot="1" x14ac:dyDescent="0.25">
      <c r="F34" s="1485"/>
      <c r="G34" s="1485"/>
      <c r="H34" s="1485"/>
      <c r="I34" s="1485"/>
    </row>
    <row r="35" spans="2:9" ht="15.75" customHeight="1" x14ac:dyDescent="0.2">
      <c r="B35" s="827" t="s">
        <v>397</v>
      </c>
      <c r="C35" s="693"/>
      <c r="F35" s="1485" t="s">
        <v>219</v>
      </c>
      <c r="G35" s="1485"/>
      <c r="H35" s="1485"/>
      <c r="I35" s="1485"/>
    </row>
    <row r="36" spans="2:9" ht="15.75" customHeight="1" x14ac:dyDescent="0.2">
      <c r="B36" s="828" t="s">
        <v>346</v>
      </c>
      <c r="C36" s="693"/>
      <c r="F36" s="1485"/>
      <c r="G36" s="1485"/>
      <c r="H36" s="1485"/>
      <c r="I36" s="1485"/>
    </row>
    <row r="37" spans="2:9" ht="15.75" customHeight="1" x14ac:dyDescent="0.2">
      <c r="B37" s="694" t="s">
        <v>323</v>
      </c>
      <c r="C37" s="693"/>
      <c r="F37" s="1485"/>
      <c r="G37" s="1485"/>
      <c r="H37" s="1485"/>
      <c r="I37" s="1485"/>
    </row>
    <row r="38" spans="2:9" ht="15.75" customHeight="1" x14ac:dyDescent="0.2">
      <c r="B38" s="695" t="s">
        <v>170</v>
      </c>
      <c r="C38" s="693"/>
      <c r="F38" s="1485" t="s">
        <v>161</v>
      </c>
      <c r="G38" s="1485"/>
      <c r="H38" s="1485"/>
      <c r="I38" s="1485"/>
    </row>
    <row r="39" spans="2:9" ht="15.75" customHeight="1" x14ac:dyDescent="0.2">
      <c r="B39" s="696" t="s">
        <v>171</v>
      </c>
      <c r="C39" s="693"/>
      <c r="F39" s="1502" t="s">
        <v>151</v>
      </c>
      <c r="G39" s="1502"/>
      <c r="H39" s="1502"/>
      <c r="I39" s="1502"/>
    </row>
    <row r="40" spans="2:9" ht="15.75" customHeight="1" x14ac:dyDescent="0.2">
      <c r="B40" s="697" t="s">
        <v>168</v>
      </c>
      <c r="C40" s="693"/>
      <c r="F40" s="1485" t="s">
        <v>157</v>
      </c>
      <c r="G40" s="1485"/>
      <c r="H40" s="1485"/>
      <c r="I40" s="1485"/>
    </row>
    <row r="41" spans="2:9" ht="15.75" customHeight="1" x14ac:dyDescent="0.2">
      <c r="B41" s="698" t="s">
        <v>342</v>
      </c>
      <c r="C41" s="693"/>
      <c r="F41" s="1485"/>
      <c r="G41" s="1485"/>
      <c r="H41" s="1485"/>
      <c r="I41" s="1485"/>
    </row>
    <row r="42" spans="2:9" ht="15.75" customHeight="1" x14ac:dyDescent="0.2">
      <c r="B42" s="698" t="s">
        <v>343</v>
      </c>
      <c r="C42" s="693"/>
      <c r="F42" s="1485"/>
      <c r="G42" s="1485"/>
      <c r="H42" s="1485"/>
      <c r="I42" s="1485"/>
    </row>
    <row r="43" spans="2:9" ht="15.75" customHeight="1" x14ac:dyDescent="0.2">
      <c r="B43" s="698" t="s">
        <v>202</v>
      </c>
      <c r="C43" s="693"/>
      <c r="F43" s="1485" t="s">
        <v>154</v>
      </c>
      <c r="G43" s="1485"/>
      <c r="H43" s="1485"/>
      <c r="I43" s="1485"/>
    </row>
    <row r="44" spans="2:9" ht="15.75" customHeight="1" x14ac:dyDescent="0.2">
      <c r="B44" s="698" t="s">
        <v>348</v>
      </c>
      <c r="C44" s="693"/>
      <c r="F44" s="1485"/>
      <c r="G44" s="1485"/>
      <c r="H44" s="1485"/>
      <c r="I44" s="1485"/>
    </row>
    <row r="45" spans="2:9" ht="15.75" customHeight="1" x14ac:dyDescent="0.2">
      <c r="B45" s="698" t="s">
        <v>344</v>
      </c>
      <c r="C45" s="693"/>
      <c r="F45" s="1485"/>
      <c r="G45" s="1485"/>
      <c r="H45" s="1485"/>
      <c r="I45" s="1485"/>
    </row>
    <row r="46" spans="2:9" ht="15.75" customHeight="1" x14ac:dyDescent="0.2">
      <c r="B46" s="698" t="s">
        <v>201</v>
      </c>
      <c r="C46" s="693"/>
      <c r="F46" s="1485" t="s">
        <v>155</v>
      </c>
      <c r="G46" s="1485"/>
      <c r="H46" s="1485"/>
      <c r="I46" s="1485"/>
    </row>
    <row r="47" spans="2:9" ht="15.75" customHeight="1" x14ac:dyDescent="0.2">
      <c r="B47" s="698" t="s">
        <v>345</v>
      </c>
      <c r="C47" s="693"/>
      <c r="F47" s="1485"/>
      <c r="G47" s="1485"/>
      <c r="H47" s="1485"/>
      <c r="I47" s="1485"/>
    </row>
    <row r="48" spans="2:9" ht="15.75" customHeight="1" thickBot="1" x14ac:dyDescent="0.25">
      <c r="B48" s="699" t="s">
        <v>172</v>
      </c>
      <c r="C48" s="693"/>
      <c r="F48" s="1485" t="s">
        <v>158</v>
      </c>
      <c r="G48" s="1485"/>
      <c r="H48" s="1485"/>
      <c r="I48" s="1485"/>
    </row>
    <row r="49" spans="1:9" ht="15.75" customHeight="1" x14ac:dyDescent="0.2">
      <c r="F49" s="1485"/>
      <c r="G49" s="1485"/>
      <c r="H49" s="1485"/>
      <c r="I49" s="1485"/>
    </row>
    <row r="50" spans="1:9" ht="15.75" customHeight="1" thickBot="1" x14ac:dyDescent="0.25">
      <c r="A50" s="851"/>
      <c r="B50" s="852" t="s">
        <v>510</v>
      </c>
      <c r="C50" s="853"/>
      <c r="F50" s="1485"/>
      <c r="G50" s="1485"/>
      <c r="H50" s="1485"/>
      <c r="I50" s="1485"/>
    </row>
    <row r="51" spans="1:9" ht="15.75" customHeight="1" x14ac:dyDescent="0.2">
      <c r="A51"/>
      <c r="B51"/>
      <c r="C51"/>
      <c r="F51" s="1485"/>
      <c r="G51" s="1485"/>
      <c r="H51" s="1485"/>
      <c r="I51" s="1485"/>
    </row>
    <row r="52" spans="1:9" ht="15.75" customHeight="1" x14ac:dyDescent="0.2">
      <c r="A52"/>
      <c r="B52"/>
      <c r="C52"/>
      <c r="F52" s="1485" t="s">
        <v>156</v>
      </c>
      <c r="G52" s="1485"/>
      <c r="H52" s="1485"/>
      <c r="I52" s="1485"/>
    </row>
    <row r="53" spans="1:9" ht="15.75" customHeight="1" x14ac:dyDescent="0.2">
      <c r="A53"/>
      <c r="B53"/>
      <c r="C53"/>
      <c r="F53" s="1485"/>
      <c r="G53" s="1485"/>
      <c r="H53" s="1485"/>
      <c r="I53" s="1485"/>
    </row>
    <row r="54" spans="1:9" ht="15.75" customHeight="1" x14ac:dyDescent="0.2">
      <c r="A54"/>
      <c r="B54"/>
      <c r="C54"/>
      <c r="F54" s="1486"/>
      <c r="G54" s="1486"/>
      <c r="H54" s="1486"/>
      <c r="I54" s="1486"/>
    </row>
    <row r="55" spans="1:9" ht="15.75" customHeight="1" x14ac:dyDescent="0.2">
      <c r="A55"/>
      <c r="B55"/>
      <c r="C55"/>
    </row>
    <row r="56" spans="1:9" ht="15.75" customHeight="1" x14ac:dyDescent="0.2">
      <c r="A56"/>
      <c r="B56"/>
      <c r="C56"/>
    </row>
    <row r="57" spans="1:9" ht="15.75" customHeight="1" x14ac:dyDescent="0.2">
      <c r="A57"/>
      <c r="B57"/>
      <c r="C57"/>
    </row>
    <row r="58" spans="1:9" ht="15.75" customHeight="1" x14ac:dyDescent="0.2">
      <c r="A58"/>
      <c r="B58"/>
      <c r="C58"/>
    </row>
    <row r="59" spans="1:9" ht="15.75" customHeight="1" x14ac:dyDescent="0.2">
      <c r="A59"/>
      <c r="B59"/>
      <c r="C59"/>
    </row>
    <row r="60" spans="1:9" ht="15.75" customHeight="1" x14ac:dyDescent="0.2">
      <c r="A60"/>
      <c r="B60"/>
      <c r="C60"/>
    </row>
    <row r="61" spans="1:9" ht="15.75" customHeight="1" x14ac:dyDescent="0.2">
      <c r="A61"/>
      <c r="B61"/>
      <c r="C61"/>
    </row>
    <row r="62" spans="1:9" ht="15.75" customHeight="1" x14ac:dyDescent="0.2">
      <c r="A62"/>
      <c r="B62"/>
      <c r="C62"/>
    </row>
    <row r="63" spans="1:9" ht="15.75" customHeight="1" x14ac:dyDescent="0.2">
      <c r="A63"/>
      <c r="B63"/>
      <c r="C63"/>
    </row>
    <row r="64" spans="1:9" ht="15.75" customHeight="1" x14ac:dyDescent="0.2">
      <c r="A64"/>
      <c r="B64"/>
      <c r="C64"/>
    </row>
    <row r="65" spans="1:3" ht="15.75" customHeight="1" x14ac:dyDescent="0.2">
      <c r="A65"/>
      <c r="B65"/>
      <c r="C65"/>
    </row>
    <row r="66" spans="1:3" ht="15.75" customHeight="1" x14ac:dyDescent="0.2">
      <c r="A66"/>
      <c r="B66"/>
      <c r="C66"/>
    </row>
    <row r="67" spans="1:3" ht="15.75" customHeight="1" x14ac:dyDescent="0.2">
      <c r="A67"/>
      <c r="B67"/>
      <c r="C67"/>
    </row>
    <row r="68" spans="1:3" ht="15.75" customHeight="1" x14ac:dyDescent="0.2">
      <c r="A68"/>
      <c r="B68"/>
      <c r="C68"/>
    </row>
    <row r="69" spans="1:3" ht="15.75" customHeight="1" x14ac:dyDescent="0.2">
      <c r="A69"/>
      <c r="B69"/>
      <c r="C69"/>
    </row>
    <row r="70" spans="1:3" ht="15.75" customHeight="1" x14ac:dyDescent="0.2">
      <c r="A70"/>
      <c r="B70"/>
      <c r="C70"/>
    </row>
    <row r="71" spans="1:3" ht="15.75" customHeight="1" x14ac:dyDescent="0.2">
      <c r="A71"/>
      <c r="B71"/>
      <c r="C71"/>
    </row>
    <row r="72" spans="1:3" ht="15.75" customHeight="1" x14ac:dyDescent="0.2">
      <c r="A72"/>
      <c r="B72"/>
      <c r="C72"/>
    </row>
    <row r="73" spans="1:3" ht="15.75" customHeight="1" x14ac:dyDescent="0.2">
      <c r="A73"/>
      <c r="B73"/>
      <c r="C73"/>
    </row>
    <row r="74" spans="1:3" ht="15.75" customHeight="1" x14ac:dyDescent="0.2">
      <c r="A74"/>
      <c r="B74"/>
      <c r="C74"/>
    </row>
    <row r="75" spans="1:3" ht="15.75" customHeight="1" x14ac:dyDescent="0.2">
      <c r="A75"/>
      <c r="B75"/>
      <c r="C75"/>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F43:I45"/>
    <mergeCell ref="F40:I42"/>
    <mergeCell ref="G16:G19"/>
    <mergeCell ref="F16:F19"/>
    <mergeCell ref="F29:I31"/>
    <mergeCell ref="H20:I27"/>
    <mergeCell ref="F38:I38"/>
    <mergeCell ref="F32:I32"/>
    <mergeCell ref="F35:I37"/>
    <mergeCell ref="F33:I34"/>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39:I39"/>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4"/>
  <sheetViews>
    <sheetView showGridLines="0" zoomScale="45" workbookViewId="0">
      <selection sqref="A1:C74"/>
    </sheetView>
  </sheetViews>
  <sheetFormatPr defaultRowHeight="15.75" customHeight="1" x14ac:dyDescent="0.2"/>
  <cols>
    <col min="1" max="1" width="1.42578125" customWidth="1"/>
    <col min="2" max="2" width="12.42578125" customWidth="1"/>
    <col min="3" max="3" width="1.42578125" customWidth="1"/>
    <col min="4" max="4" width="1.42578125" style="65" customWidth="1"/>
  </cols>
  <sheetData>
    <row r="1" spans="1:19" s="37" customFormat="1" ht="15.75" customHeight="1" x14ac:dyDescent="0.2">
      <c r="A1" s="848"/>
      <c r="B1" s="849" t="s">
        <v>675</v>
      </c>
      <c r="C1" s="57"/>
      <c r="D1" s="64"/>
      <c r="F1"/>
      <c r="G1"/>
      <c r="H1"/>
      <c r="I1"/>
      <c r="J1"/>
      <c r="K1"/>
      <c r="L1"/>
      <c r="M1"/>
      <c r="N1"/>
      <c r="O1"/>
      <c r="P1"/>
      <c r="Q1"/>
      <c r="R1"/>
      <c r="S1"/>
    </row>
    <row r="2" spans="1:19" ht="15.75" customHeight="1" thickBot="1" x14ac:dyDescent="0.25">
      <c r="A2" s="850"/>
      <c r="B2" s="752"/>
      <c r="C2" s="59"/>
    </row>
    <row r="3" spans="1:19" ht="15.75" customHeight="1" thickBot="1" x14ac:dyDescent="0.25">
      <c r="A3" s="850"/>
      <c r="B3" s="392" t="s">
        <v>106</v>
      </c>
      <c r="C3" s="59"/>
    </row>
    <row r="4" spans="1:19" ht="15.75" customHeight="1" x14ac:dyDescent="0.2">
      <c r="A4" s="850"/>
      <c r="B4" s="1155" t="str">
        <f>Title!$B$4</f>
        <v>R2</v>
      </c>
      <c r="C4" s="59"/>
    </row>
    <row r="5" spans="1:19" ht="15.75" customHeight="1" x14ac:dyDescent="0.2">
      <c r="A5" s="850"/>
      <c r="B5" s="1156"/>
      <c r="C5" s="59"/>
    </row>
    <row r="6" spans="1:19" ht="15.75" customHeight="1" thickBot="1" x14ac:dyDescent="0.25">
      <c r="A6" s="850"/>
      <c r="B6" s="1157"/>
      <c r="C6" s="59"/>
      <c r="Q6" s="1179"/>
    </row>
    <row r="7" spans="1:19" ht="15.75" customHeight="1" thickBot="1" x14ac:dyDescent="0.25">
      <c r="A7" s="850"/>
      <c r="B7" s="60"/>
      <c r="C7" s="753"/>
      <c r="D7" s="66"/>
      <c r="Q7" s="1179"/>
    </row>
    <row r="8" spans="1:19" ht="15.75" customHeight="1" x14ac:dyDescent="0.2">
      <c r="A8" s="850"/>
      <c r="B8" s="677" t="s">
        <v>169</v>
      </c>
      <c r="C8" s="678"/>
      <c r="Q8" s="1179"/>
    </row>
    <row r="9" spans="1:19" ht="15.75" customHeight="1" x14ac:dyDescent="0.2">
      <c r="A9" s="850"/>
      <c r="B9" s="679" t="s">
        <v>198</v>
      </c>
      <c r="C9" s="678"/>
      <c r="Q9" s="1179"/>
    </row>
    <row r="10" spans="1:19" ht="15.75" customHeight="1" x14ac:dyDescent="0.2">
      <c r="A10" s="58"/>
      <c r="B10" s="60"/>
      <c r="C10" s="59"/>
    </row>
    <row r="11" spans="1:19" ht="15.75" customHeight="1" x14ac:dyDescent="0.2">
      <c r="A11" s="850"/>
      <c r="B11" s="680" t="s">
        <v>224</v>
      </c>
      <c r="C11" s="678"/>
    </row>
    <row r="12" spans="1:19" ht="15.75" customHeight="1" thickBot="1" x14ac:dyDescent="0.25">
      <c r="A12" s="58"/>
      <c r="B12" s="692" t="s">
        <v>338</v>
      </c>
      <c r="C12" s="678"/>
    </row>
    <row r="13" spans="1:19" ht="15.75" customHeight="1" x14ac:dyDescent="0.2">
      <c r="A13" s="58"/>
      <c r="B13" s="689" t="s">
        <v>374</v>
      </c>
      <c r="C13" s="678"/>
    </row>
    <row r="14" spans="1:19" ht="15.75" customHeight="1" x14ac:dyDescent="0.2">
      <c r="A14" s="58"/>
      <c r="B14" s="690" t="s">
        <v>467</v>
      </c>
      <c r="C14" s="691"/>
    </row>
    <row r="15" spans="1:19" ht="15.75" customHeight="1" x14ac:dyDescent="0.2">
      <c r="A15" s="58"/>
      <c r="B15" s="688" t="s">
        <v>493</v>
      </c>
      <c r="C15" s="615"/>
    </row>
    <row r="16" spans="1:19" ht="15.75" customHeight="1" x14ac:dyDescent="0.2">
      <c r="A16" s="58"/>
      <c r="B16" s="60"/>
      <c r="C16" s="59"/>
    </row>
    <row r="17" spans="1:3" ht="15.75" customHeight="1" x14ac:dyDescent="0.2">
      <c r="A17" s="58"/>
      <c r="B17" s="60"/>
      <c r="C17" s="59"/>
    </row>
    <row r="18" spans="1:3" ht="15.75" customHeight="1" x14ac:dyDescent="0.2">
      <c r="A18" s="850"/>
      <c r="B18" s="681" t="s">
        <v>334</v>
      </c>
      <c r="C18" s="678"/>
    </row>
    <row r="19" spans="1:3" ht="15.75" customHeight="1" x14ac:dyDescent="0.25">
      <c r="A19" s="58"/>
      <c r="B19" s="683" t="s">
        <v>373</v>
      </c>
      <c r="C19" s="678"/>
    </row>
    <row r="20" spans="1:3" ht="15.75" customHeight="1" x14ac:dyDescent="0.25">
      <c r="A20" s="58"/>
      <c r="B20" s="684" t="s">
        <v>392</v>
      </c>
      <c r="C20" s="678"/>
    </row>
    <row r="21" spans="1:3" ht="15.75" customHeight="1" x14ac:dyDescent="0.25">
      <c r="A21" s="58"/>
      <c r="B21" s="685" t="s">
        <v>391</v>
      </c>
      <c r="C21" s="678"/>
    </row>
    <row r="22" spans="1:3" ht="15.75" customHeight="1" x14ac:dyDescent="0.25">
      <c r="A22" s="58"/>
      <c r="B22" s="686" t="s">
        <v>469</v>
      </c>
      <c r="C22" s="678"/>
    </row>
    <row r="23" spans="1:3" ht="15.75" customHeight="1" x14ac:dyDescent="0.25">
      <c r="A23" s="58"/>
      <c r="B23" s="687" t="s">
        <v>470</v>
      </c>
      <c r="C23" s="678"/>
    </row>
    <row r="24" spans="1:3" ht="15.75" customHeight="1" x14ac:dyDescent="0.2">
      <c r="A24" s="58"/>
      <c r="B24" s="766" t="s">
        <v>42</v>
      </c>
      <c r="C24" s="678"/>
    </row>
    <row r="25" spans="1:3" ht="15.75" customHeight="1" x14ac:dyDescent="0.2">
      <c r="A25" s="58"/>
      <c r="B25" s="847" t="s">
        <v>36</v>
      </c>
      <c r="C25" s="678"/>
    </row>
    <row r="26" spans="1:3" ht="15.75" customHeight="1" x14ac:dyDescent="0.2">
      <c r="A26" s="58"/>
      <c r="B26" s="60"/>
      <c r="C26" s="615"/>
    </row>
    <row r="27" spans="1:3" ht="15.75" customHeight="1" x14ac:dyDescent="0.2">
      <c r="A27" s="58"/>
      <c r="B27" s="60"/>
      <c r="C27" s="59"/>
    </row>
    <row r="28" spans="1:3" ht="15.75" customHeight="1" x14ac:dyDescent="0.2">
      <c r="A28" s="58"/>
      <c r="B28" s="60"/>
      <c r="C28" s="59"/>
    </row>
    <row r="29" spans="1:3" ht="15.75" customHeight="1" x14ac:dyDescent="0.2">
      <c r="A29" s="58"/>
      <c r="B29" s="60"/>
      <c r="C29" s="59"/>
    </row>
    <row r="30" spans="1:3" ht="15.75" customHeight="1" thickBot="1" x14ac:dyDescent="0.25">
      <c r="A30" s="58"/>
      <c r="B30" s="60"/>
      <c r="C30" s="59"/>
    </row>
    <row r="31" spans="1:3" ht="15.75" customHeight="1" x14ac:dyDescent="0.2">
      <c r="A31" s="58"/>
      <c r="B31" s="827" t="s">
        <v>397</v>
      </c>
      <c r="C31" s="693"/>
    </row>
    <row r="32" spans="1:3" ht="15.75" customHeight="1" x14ac:dyDescent="0.2">
      <c r="A32" s="58"/>
      <c r="B32" s="828" t="s">
        <v>346</v>
      </c>
      <c r="C32" s="693"/>
    </row>
    <row r="33" spans="1:3" ht="15.75" customHeight="1" x14ac:dyDescent="0.2">
      <c r="A33" s="58"/>
      <c r="B33" s="694" t="s">
        <v>323</v>
      </c>
      <c r="C33" s="693"/>
    </row>
    <row r="34" spans="1:3" ht="15.75" customHeight="1" x14ac:dyDescent="0.2">
      <c r="A34" s="58"/>
      <c r="B34" s="695" t="s">
        <v>170</v>
      </c>
      <c r="C34" s="693"/>
    </row>
    <row r="35" spans="1:3" ht="15.75" customHeight="1" x14ac:dyDescent="0.2">
      <c r="A35" s="58"/>
      <c r="B35" s="696" t="s">
        <v>171</v>
      </c>
      <c r="C35" s="693"/>
    </row>
    <row r="36" spans="1:3" ht="15.75" customHeight="1" x14ac:dyDescent="0.2">
      <c r="A36" s="58"/>
      <c r="B36" s="697" t="s">
        <v>168</v>
      </c>
      <c r="C36" s="693"/>
    </row>
    <row r="37" spans="1:3" ht="15.75" customHeight="1" x14ac:dyDescent="0.2">
      <c r="A37" s="58"/>
      <c r="B37" s="698" t="s">
        <v>342</v>
      </c>
      <c r="C37" s="693"/>
    </row>
    <row r="38" spans="1:3" ht="15.75" customHeight="1" x14ac:dyDescent="0.2">
      <c r="A38" s="58"/>
      <c r="B38" s="698" t="s">
        <v>343</v>
      </c>
      <c r="C38" s="693"/>
    </row>
    <row r="39" spans="1:3" ht="15.75" customHeight="1" x14ac:dyDescent="0.2">
      <c r="A39" s="58"/>
      <c r="B39" s="698" t="s">
        <v>202</v>
      </c>
      <c r="C39" s="693"/>
    </row>
    <row r="40" spans="1:3" ht="15.75" customHeight="1" x14ac:dyDescent="0.2">
      <c r="A40" s="58"/>
      <c r="B40" s="698" t="s">
        <v>348</v>
      </c>
      <c r="C40" s="693"/>
    </row>
    <row r="41" spans="1:3" ht="15.75" customHeight="1" x14ac:dyDescent="0.2">
      <c r="A41" s="58"/>
      <c r="B41" s="698" t="s">
        <v>344</v>
      </c>
      <c r="C41" s="693"/>
    </row>
    <row r="42" spans="1:3" ht="15.75" customHeight="1" x14ac:dyDescent="0.2">
      <c r="A42" s="58"/>
      <c r="B42" s="698" t="s">
        <v>201</v>
      </c>
      <c r="C42" s="693"/>
    </row>
    <row r="43" spans="1:3" ht="15.75" customHeight="1" x14ac:dyDescent="0.2">
      <c r="A43" s="58"/>
      <c r="B43" s="698" t="s">
        <v>345</v>
      </c>
      <c r="C43" s="693"/>
    </row>
    <row r="44" spans="1:3" ht="15.75" customHeight="1" thickBot="1" x14ac:dyDescent="0.25">
      <c r="A44" s="58"/>
      <c r="B44" s="699" t="s">
        <v>172</v>
      </c>
      <c r="C44" s="693"/>
    </row>
    <row r="45" spans="1:3" ht="15.75" customHeight="1" x14ac:dyDescent="0.2">
      <c r="A45" s="58"/>
      <c r="B45" s="60"/>
      <c r="C45" s="59"/>
    </row>
    <row r="46" spans="1:3" ht="15.75" customHeight="1" thickBot="1" x14ac:dyDescent="0.25">
      <c r="A46" s="851"/>
      <c r="B46" s="852" t="s">
        <v>675</v>
      </c>
      <c r="C46" s="853"/>
    </row>
    <row r="47" spans="1:3" ht="15.75" customHeight="1" x14ac:dyDescent="0.2">
      <c r="A47" s="1043"/>
      <c r="B47" s="1043"/>
      <c r="C47" s="1043"/>
    </row>
    <row r="48" spans="1:3" ht="15.75" customHeight="1" x14ac:dyDescent="0.2">
      <c r="A48" s="1043"/>
      <c r="B48" s="1043"/>
      <c r="C48" s="1043"/>
    </row>
    <row r="49" spans="1:3" ht="15.75" customHeight="1" x14ac:dyDescent="0.2">
      <c r="A49" s="1043"/>
      <c r="B49" s="1043"/>
      <c r="C49" s="1043"/>
    </row>
    <row r="50" spans="1:3" ht="15.75" customHeight="1" x14ac:dyDescent="0.2">
      <c r="A50" s="1043"/>
      <c r="B50" s="1043"/>
      <c r="C50" s="1043"/>
    </row>
    <row r="51" spans="1:3" ht="15.75" customHeight="1" x14ac:dyDescent="0.2">
      <c r="A51" s="1043"/>
      <c r="B51" s="1043"/>
      <c r="C51" s="1043"/>
    </row>
    <row r="52" spans="1:3" ht="15.75" customHeight="1" x14ac:dyDescent="0.2">
      <c r="A52" s="1043"/>
      <c r="B52" s="1043"/>
      <c r="C52" s="1043"/>
    </row>
    <row r="53" spans="1:3" ht="15.75" customHeight="1" x14ac:dyDescent="0.2">
      <c r="A53" s="1043"/>
      <c r="B53" s="1043"/>
      <c r="C53" s="1043"/>
    </row>
    <row r="54" spans="1:3" ht="15.75" customHeight="1" x14ac:dyDescent="0.2">
      <c r="A54" s="1043"/>
      <c r="B54" s="1043"/>
      <c r="C54" s="1043"/>
    </row>
    <row r="55" spans="1:3" ht="15.75" customHeight="1" x14ac:dyDescent="0.2">
      <c r="A55" s="1043"/>
      <c r="B55" s="1043"/>
      <c r="C55" s="1043"/>
    </row>
    <row r="56" spans="1:3" ht="15.75" customHeight="1" x14ac:dyDescent="0.2">
      <c r="A56" s="1043"/>
      <c r="B56" s="1043"/>
      <c r="C56" s="1043"/>
    </row>
    <row r="57" spans="1:3" ht="15.75" customHeight="1" x14ac:dyDescent="0.2">
      <c r="A57" s="1043"/>
      <c r="B57" s="1043"/>
      <c r="C57" s="1043"/>
    </row>
    <row r="58" spans="1:3" ht="15.75" customHeight="1" x14ac:dyDescent="0.2">
      <c r="A58" s="1043"/>
      <c r="B58" s="1043"/>
      <c r="C58" s="1043"/>
    </row>
    <row r="59" spans="1:3" ht="15.75" customHeight="1" x14ac:dyDescent="0.2">
      <c r="A59" s="1043"/>
      <c r="B59" s="1043"/>
      <c r="C59" s="1043"/>
    </row>
    <row r="60" spans="1:3" ht="15.75" customHeight="1" x14ac:dyDescent="0.2">
      <c r="A60" s="1043"/>
      <c r="B60" s="1043"/>
      <c r="C60" s="1043"/>
    </row>
    <row r="61" spans="1:3" ht="15.75" customHeight="1" x14ac:dyDescent="0.2">
      <c r="A61" s="1043"/>
      <c r="B61" s="1043"/>
      <c r="C61" s="1043"/>
    </row>
    <row r="62" spans="1:3" ht="15.75" customHeight="1" x14ac:dyDescent="0.2">
      <c r="A62" s="1043"/>
      <c r="B62" s="1043"/>
      <c r="C62" s="1043"/>
    </row>
    <row r="63" spans="1:3" ht="15.75" customHeight="1" x14ac:dyDescent="0.2">
      <c r="A63" s="1043"/>
      <c r="B63" s="1043"/>
      <c r="C63" s="1043"/>
    </row>
    <row r="64" spans="1:3" ht="15.75" customHeight="1" x14ac:dyDescent="0.2">
      <c r="A64" s="1043"/>
      <c r="B64" s="1043"/>
      <c r="C64" s="1043"/>
    </row>
    <row r="65" spans="1:3" ht="15.75" customHeight="1" x14ac:dyDescent="0.2">
      <c r="A65" s="1043"/>
      <c r="B65" s="1043"/>
      <c r="C65" s="1043"/>
    </row>
    <row r="66" spans="1:3" ht="15.75" customHeight="1" x14ac:dyDescent="0.2">
      <c r="A66" s="1043"/>
      <c r="B66" s="1043"/>
      <c r="C66" s="1043"/>
    </row>
    <row r="67" spans="1:3" ht="15.75" customHeight="1" x14ac:dyDescent="0.2">
      <c r="A67" s="1043"/>
      <c r="B67" s="1043"/>
      <c r="C67" s="1043"/>
    </row>
    <row r="68" spans="1:3" ht="15.75" customHeight="1" x14ac:dyDescent="0.2">
      <c r="A68" s="1043"/>
      <c r="B68" s="1043"/>
      <c r="C68" s="1043"/>
    </row>
    <row r="69" spans="1:3" ht="15.75" customHeight="1" x14ac:dyDescent="0.2">
      <c r="A69" s="1043"/>
      <c r="B69" s="1043"/>
      <c r="C69" s="1043"/>
    </row>
    <row r="70" spans="1:3" ht="15.75" customHeight="1" x14ac:dyDescent="0.2">
      <c r="A70" s="1043"/>
      <c r="B70" s="1043"/>
      <c r="C70" s="1043"/>
    </row>
    <row r="71" spans="1:3" ht="15.75" customHeight="1" x14ac:dyDescent="0.2">
      <c r="A71" s="1043"/>
      <c r="B71" s="1043"/>
      <c r="C71" s="1043"/>
    </row>
    <row r="72" spans="1:3" ht="15.75" customHeight="1" x14ac:dyDescent="0.2">
      <c r="A72" s="1043"/>
      <c r="B72" s="1043"/>
      <c r="C72" s="1043"/>
    </row>
    <row r="73" spans="1:3" ht="15.75" customHeight="1" x14ac:dyDescent="0.2">
      <c r="A73" s="1043"/>
      <c r="B73" s="1043"/>
      <c r="C73" s="1043"/>
    </row>
    <row r="74" spans="1:3" ht="15.75" customHeight="1" x14ac:dyDescent="0.2">
      <c r="A74" s="1043"/>
      <c r="B74" s="1043"/>
      <c r="C74" s="1043"/>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9" tooltip="Code of Ethics"/>
    <hyperlink ref="B44" location="References!A1" tooltip="802.11 WG Communication References" display="Reference"/>
    <hyperlink ref="B33" location="'802.11 Cover'!A1" tooltip="Cover Page" display="Cover"/>
    <hyperlink ref="B38" r:id="rId10" tooltip="Antitrust and Competition Policy"/>
    <hyperlink ref="B41" r:id="rId11" tooltip="IEEE-SA PatCom"/>
    <hyperlink ref="B35" r:id="rId12" tooltip="WG Officers and Contact Details"/>
    <hyperlink ref="B42" r:id="rId13" tooltip="Patent Policy"/>
    <hyperlink ref="B43" r:id="rId14" tooltip="Patent FAQ"/>
    <hyperlink ref="B37" r:id="rId15" tooltip="Affiliation FAQ"/>
    <hyperlink ref="B40" r:id="rId16"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17" tooltip="Teleconference Calendar"/>
    <hyperlink ref="B31" r:id="rId18" tooltip="WG11 Home Page"/>
    <hyperlink ref="B25" location="TGAI!A1" tooltip="TGai-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A1:AT76"/>
  <sheetViews>
    <sheetView showGridLines="0" tabSelected="1" topLeftCell="G2" zoomScale="40" zoomScaleNormal="40" zoomScaleSheetLayoutView="25" workbookViewId="0">
      <selection activeCell="F2" sqref="F2:AH3"/>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2" width="15.285156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1"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5.28515625" customWidth="1"/>
    <col min="28" max="28" width="17.42578125" customWidth="1"/>
    <col min="29" max="29" width="22"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848"/>
      <c r="B1" s="849" t="s">
        <v>510</v>
      </c>
      <c r="C1" s="57"/>
      <c r="E1" s="49"/>
      <c r="F1" s="30"/>
      <c r="G1" s="30"/>
      <c r="AI1"/>
      <c r="AJ1"/>
      <c r="AK1" s="14"/>
    </row>
    <row r="2" spans="1:39" s="30" customFormat="1" ht="36" customHeight="1" thickBot="1" x14ac:dyDescent="0.25">
      <c r="A2" s="850"/>
      <c r="B2" s="752"/>
      <c r="C2" s="59"/>
      <c r="D2" s="6"/>
      <c r="E2" s="1191"/>
      <c r="F2" s="1218"/>
      <c r="G2" s="1218"/>
      <c r="H2" s="1219"/>
      <c r="I2" s="1219"/>
      <c r="J2" s="1219"/>
      <c r="K2" s="1219"/>
      <c r="L2" s="1219"/>
      <c r="M2" s="1219"/>
      <c r="N2" s="1219"/>
      <c r="O2" s="1219"/>
      <c r="P2" s="1219"/>
      <c r="Q2" s="1219"/>
      <c r="R2" s="1219"/>
      <c r="S2" s="1219"/>
      <c r="T2" s="1219"/>
      <c r="U2" s="1219"/>
      <c r="V2" s="1219"/>
      <c r="W2" s="1219"/>
      <c r="X2" s="1219"/>
      <c r="Y2" s="1219"/>
      <c r="Z2" s="1219"/>
      <c r="AA2" s="1219"/>
      <c r="AB2" s="1219"/>
      <c r="AC2" s="1219"/>
      <c r="AD2" s="1219"/>
      <c r="AE2" s="1219"/>
      <c r="AF2" s="1219"/>
      <c r="AG2" s="1219"/>
      <c r="AH2" s="1220"/>
      <c r="AI2"/>
      <c r="AJ2"/>
      <c r="AK2" s="14"/>
      <c r="AL2" s="6"/>
    </row>
    <row r="3" spans="1:39" s="6" customFormat="1" ht="36" customHeight="1" x14ac:dyDescent="0.2">
      <c r="A3" s="848"/>
      <c r="B3" s="849" t="s">
        <v>675</v>
      </c>
      <c r="C3" s="57"/>
      <c r="E3" s="1192"/>
      <c r="F3" s="1221"/>
      <c r="G3" s="1221"/>
      <c r="H3" s="1221"/>
      <c r="I3" s="1221"/>
      <c r="J3" s="1221"/>
      <c r="K3" s="1221"/>
      <c r="L3" s="1221"/>
      <c r="M3" s="1221"/>
      <c r="N3" s="1221"/>
      <c r="O3" s="1221"/>
      <c r="P3" s="1221"/>
      <c r="Q3" s="1221"/>
      <c r="R3" s="1221"/>
      <c r="S3" s="1221"/>
      <c r="T3" s="1221"/>
      <c r="U3" s="1221"/>
      <c r="V3" s="1221"/>
      <c r="W3" s="1221"/>
      <c r="X3" s="1221"/>
      <c r="Y3" s="1221"/>
      <c r="Z3" s="1221"/>
      <c r="AA3" s="1221"/>
      <c r="AB3" s="1221"/>
      <c r="AC3" s="1221"/>
      <c r="AD3" s="1221"/>
      <c r="AE3" s="1221"/>
      <c r="AF3" s="1221"/>
      <c r="AG3" s="1221"/>
      <c r="AH3" s="1222"/>
      <c r="AI3"/>
      <c r="AJ3"/>
      <c r="AK3" s="14"/>
    </row>
    <row r="4" spans="1:39" s="6" customFormat="1" ht="36" customHeight="1" thickBot="1" x14ac:dyDescent="0.25">
      <c r="A4" s="850"/>
      <c r="B4" s="752"/>
      <c r="C4" s="59"/>
      <c r="E4" s="1192"/>
      <c r="F4" s="1284" t="str">
        <f>'802.11 Cover'!$E$5</f>
        <v>Atlanta, Georgia, US</v>
      </c>
      <c r="G4" s="1284"/>
      <c r="H4" s="1284"/>
      <c r="I4" s="1284"/>
      <c r="J4" s="1284"/>
      <c r="K4" s="1284"/>
      <c r="L4" s="1284"/>
      <c r="M4" s="1284"/>
      <c r="N4" s="1284"/>
      <c r="O4" s="1284"/>
      <c r="P4" s="1284"/>
      <c r="Q4" s="1284"/>
      <c r="R4" s="1284"/>
      <c r="S4" s="1284"/>
      <c r="T4" s="1284"/>
      <c r="U4" s="1284"/>
      <c r="V4" s="1284"/>
      <c r="W4" s="1284"/>
      <c r="X4" s="1284"/>
      <c r="Y4" s="1284"/>
      <c r="Z4" s="1284"/>
      <c r="AA4" s="1284"/>
      <c r="AB4" s="717"/>
      <c r="AC4" s="717"/>
      <c r="AD4" s="717"/>
      <c r="AE4" s="717"/>
      <c r="AF4" s="717"/>
      <c r="AG4" s="717"/>
      <c r="AH4" s="718"/>
      <c r="AI4"/>
      <c r="AJ4"/>
      <c r="AK4" s="14"/>
    </row>
    <row r="5" spans="1:39" s="6" customFormat="1" ht="31.5" customHeight="1" thickBot="1" x14ac:dyDescent="0.25">
      <c r="A5" s="850"/>
      <c r="B5" s="392" t="s">
        <v>106</v>
      </c>
      <c r="C5" s="59"/>
      <c r="E5" s="102"/>
      <c r="F5" s="1285"/>
      <c r="G5" s="1285"/>
      <c r="H5" s="1285"/>
      <c r="I5" s="1285"/>
      <c r="J5" s="1285"/>
      <c r="K5" s="1285"/>
      <c r="L5" s="1285"/>
      <c r="M5" s="1285"/>
      <c r="N5" s="1285"/>
      <c r="O5" s="1285"/>
      <c r="P5" s="1285"/>
      <c r="Q5" s="1285"/>
      <c r="R5" s="1285"/>
      <c r="S5" s="1285"/>
      <c r="T5" s="1285"/>
      <c r="U5" s="1285"/>
      <c r="V5" s="1285"/>
      <c r="W5" s="1285"/>
      <c r="X5" s="1285"/>
      <c r="Y5" s="1285"/>
      <c r="Z5" s="1285"/>
      <c r="AA5" s="1285"/>
      <c r="AB5" s="719"/>
      <c r="AC5" s="719"/>
      <c r="AD5" s="719"/>
      <c r="AE5" s="719"/>
      <c r="AF5" s="719"/>
      <c r="AG5" s="719"/>
      <c r="AH5" s="720"/>
      <c r="AI5"/>
      <c r="AJ5"/>
      <c r="AK5" s="1240"/>
    </row>
    <row r="6" spans="1:39" s="6" customFormat="1" ht="36" customHeight="1" x14ac:dyDescent="0.2">
      <c r="A6" s="850"/>
      <c r="B6" s="1155" t="str">
        <f>Title!$B$4</f>
        <v>R2</v>
      </c>
      <c r="C6" s="59"/>
      <c r="E6" s="113"/>
      <c r="F6" s="1302" t="str">
        <f>'802.11 Cover'!$E$7</f>
        <v>November 6-11, 2011</v>
      </c>
      <c r="G6" s="1302"/>
      <c r="H6" s="1302"/>
      <c r="I6" s="1302"/>
      <c r="J6" s="1302"/>
      <c r="K6" s="1302"/>
      <c r="L6" s="1302"/>
      <c r="M6" s="1302"/>
      <c r="N6" s="1302"/>
      <c r="O6" s="1302"/>
      <c r="P6" s="1302"/>
      <c r="Q6" s="1302"/>
      <c r="R6" s="1302"/>
      <c r="S6" s="1302"/>
      <c r="T6" s="1302"/>
      <c r="U6" s="1302"/>
      <c r="V6" s="1302"/>
      <c r="W6" s="1302"/>
      <c r="X6" s="1302"/>
      <c r="Y6" s="1302"/>
      <c r="Z6" s="1302"/>
      <c r="AA6" s="1302"/>
      <c r="AB6" s="709"/>
      <c r="AC6" s="709"/>
      <c r="AD6" s="709"/>
      <c r="AE6" s="709"/>
      <c r="AF6" s="709"/>
      <c r="AG6" s="709"/>
      <c r="AH6" s="710"/>
      <c r="AI6"/>
      <c r="AJ6"/>
      <c r="AK6" s="1240"/>
    </row>
    <row r="7" spans="1:39" s="6" customFormat="1" ht="36" customHeight="1" thickBot="1" x14ac:dyDescent="0.5">
      <c r="A7" s="850"/>
      <c r="B7" s="1156"/>
      <c r="C7" s="59"/>
      <c r="E7" s="103"/>
      <c r="F7" s="62" t="s">
        <v>325</v>
      </c>
      <c r="G7" s="745"/>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240"/>
      <c r="AM7" s="397"/>
    </row>
    <row r="8" spans="1:39" s="6" customFormat="1" ht="36" customHeight="1" thickBot="1" x14ac:dyDescent="0.25">
      <c r="A8" s="850"/>
      <c r="B8" s="1157"/>
      <c r="C8" s="59"/>
      <c r="E8" s="802" t="s">
        <v>324</v>
      </c>
      <c r="F8" s="803" t="s">
        <v>579</v>
      </c>
      <c r="G8" s="1303" t="s">
        <v>580</v>
      </c>
      <c r="H8" s="1304"/>
      <c r="I8" s="1304"/>
      <c r="J8" s="1304"/>
      <c r="K8" s="1304"/>
      <c r="L8" s="1304"/>
      <c r="M8" s="1305"/>
      <c r="N8" s="1291" t="s">
        <v>581</v>
      </c>
      <c r="O8" s="1292"/>
      <c r="P8" s="1292"/>
      <c r="Q8" s="1292"/>
      <c r="R8" s="1292"/>
      <c r="S8" s="1293"/>
      <c r="T8" s="1278" t="s">
        <v>582</v>
      </c>
      <c r="U8" s="1279"/>
      <c r="V8" s="1279"/>
      <c r="W8" s="1279"/>
      <c r="X8" s="1280"/>
      <c r="Y8" s="1281" t="s">
        <v>583</v>
      </c>
      <c r="Z8" s="1278"/>
      <c r="AA8" s="1278"/>
      <c r="AB8" s="1278"/>
      <c r="AC8" s="1278"/>
      <c r="AD8" s="1281" t="s">
        <v>584</v>
      </c>
      <c r="AE8" s="1278"/>
      <c r="AF8" s="1282"/>
      <c r="AG8" s="1282"/>
      <c r="AH8" s="1283"/>
      <c r="AI8"/>
      <c r="AJ8"/>
      <c r="AK8" s="1240"/>
    </row>
    <row r="9" spans="1:39" s="6" customFormat="1" ht="36" customHeight="1" thickBot="1" x14ac:dyDescent="0.25">
      <c r="A9" s="850"/>
      <c r="B9" s="60"/>
      <c r="C9" s="753"/>
      <c r="E9" s="1193" t="s">
        <v>222</v>
      </c>
      <c r="F9" s="1294" t="str">
        <f>Title!$B$4</f>
        <v>R2</v>
      </c>
      <c r="G9" s="888"/>
      <c r="H9" s="889"/>
      <c r="I9" s="1286" t="str">
        <f>$F$9</f>
        <v>R2</v>
      </c>
      <c r="J9" s="1287"/>
      <c r="K9" s="1273"/>
      <c r="L9" s="1273"/>
      <c r="M9" s="1288"/>
      <c r="N9" s="711"/>
      <c r="O9" s="1195" t="s">
        <v>236</v>
      </c>
      <c r="P9" s="1196"/>
      <c r="Q9" s="1196"/>
      <c r="R9" s="1196"/>
      <c r="S9" s="1197"/>
      <c r="T9" s="1286" t="str">
        <f>$F$9</f>
        <v>R2</v>
      </c>
      <c r="U9" s="1287"/>
      <c r="V9" s="1273"/>
      <c r="W9" s="1273"/>
      <c r="X9" s="1288"/>
      <c r="Y9" s="1296" t="str">
        <f>$F$9</f>
        <v>R2</v>
      </c>
      <c r="Z9" s="1297"/>
      <c r="AA9" s="1297"/>
      <c r="AB9" s="1297"/>
      <c r="AC9" s="1298"/>
      <c r="AD9" s="1271" t="str">
        <f>$F$9</f>
        <v>R2</v>
      </c>
      <c r="AE9" s="1272"/>
      <c r="AF9" s="1273"/>
      <c r="AG9" s="1273"/>
      <c r="AH9" s="1274"/>
      <c r="AI9" s="886"/>
      <c r="AJ9" s="886"/>
      <c r="AK9" s="31"/>
    </row>
    <row r="10" spans="1:39" s="31" customFormat="1" ht="36" customHeight="1" thickBot="1" x14ac:dyDescent="0.25">
      <c r="A10" s="850"/>
      <c r="B10" s="677" t="s">
        <v>169</v>
      </c>
      <c r="C10" s="678"/>
      <c r="D10" s="6"/>
      <c r="E10" s="1194"/>
      <c r="F10" s="1295"/>
      <c r="G10" s="888"/>
      <c r="H10" s="889"/>
      <c r="I10" s="1275"/>
      <c r="J10" s="1289"/>
      <c r="K10" s="1276"/>
      <c r="L10" s="1276"/>
      <c r="M10" s="1290"/>
      <c r="N10" s="711"/>
      <c r="O10" s="1198"/>
      <c r="P10" s="1199"/>
      <c r="Q10" s="1199"/>
      <c r="R10" s="1199"/>
      <c r="S10" s="1200"/>
      <c r="T10" s="1275"/>
      <c r="U10" s="1289"/>
      <c r="V10" s="1276"/>
      <c r="W10" s="1276"/>
      <c r="X10" s="1290"/>
      <c r="Y10" s="1299"/>
      <c r="Z10" s="1300"/>
      <c r="AA10" s="1300"/>
      <c r="AB10" s="1300"/>
      <c r="AC10" s="1301"/>
      <c r="AD10" s="1275"/>
      <c r="AE10" s="1276"/>
      <c r="AF10" s="1276"/>
      <c r="AG10" s="1276"/>
      <c r="AH10" s="1277"/>
      <c r="AI10" s="886"/>
      <c r="AJ10" s="886"/>
      <c r="AK10" s="15"/>
      <c r="AL10" s="6"/>
    </row>
    <row r="11" spans="1:39" s="13" customFormat="1" ht="36" customHeight="1" x14ac:dyDescent="0.2">
      <c r="A11" s="850"/>
      <c r="B11" s="679" t="s">
        <v>198</v>
      </c>
      <c r="C11" s="678"/>
      <c r="D11" s="6"/>
      <c r="E11" s="804" t="s">
        <v>305</v>
      </c>
      <c r="F11" s="805"/>
      <c r="G11" s="1224" t="s">
        <v>570</v>
      </c>
      <c r="H11" s="889"/>
      <c r="I11" s="889"/>
      <c r="J11" s="891"/>
      <c r="K11" s="891"/>
      <c r="L11" s="891"/>
      <c r="M11" s="891"/>
      <c r="N11" s="711"/>
      <c r="O11" s="1180" t="s">
        <v>495</v>
      </c>
      <c r="P11" s="1209" t="s">
        <v>38</v>
      </c>
      <c r="Q11" s="1367" t="s">
        <v>224</v>
      </c>
      <c r="R11" s="1239" t="s">
        <v>465</v>
      </c>
      <c r="S11" s="1319" t="s">
        <v>733</v>
      </c>
      <c r="T11" s="1180" t="s">
        <v>495</v>
      </c>
      <c r="U11" s="1209" t="s">
        <v>38</v>
      </c>
      <c r="V11" s="1229" t="s">
        <v>120</v>
      </c>
      <c r="W11" s="1264" t="s">
        <v>338</v>
      </c>
      <c r="X11" s="1319" t="s">
        <v>733</v>
      </c>
      <c r="Y11" s="1229" t="s">
        <v>120</v>
      </c>
      <c r="Z11" s="1239" t="s">
        <v>465</v>
      </c>
      <c r="AA11" s="1180" t="s">
        <v>495</v>
      </c>
      <c r="AB11" s="1242" t="s">
        <v>121</v>
      </c>
      <c r="AC11" s="1270" t="s">
        <v>475</v>
      </c>
      <c r="AD11" s="1234" t="s">
        <v>317</v>
      </c>
      <c r="AE11" s="1235"/>
      <c r="AF11" s="1235"/>
      <c r="AG11" s="1235"/>
      <c r="AH11" s="1236"/>
      <c r="AI11" s="886"/>
      <c r="AJ11" s="886"/>
      <c r="AK11" s="15"/>
      <c r="AL11" s="6"/>
    </row>
    <row r="12" spans="1:39" s="13" customFormat="1" ht="36" customHeight="1" thickBot="1" x14ac:dyDescent="0.25">
      <c r="A12" s="58"/>
      <c r="B12" s="60"/>
      <c r="C12" s="59"/>
      <c r="D12" s="6"/>
      <c r="E12" s="806" t="s">
        <v>304</v>
      </c>
      <c r="F12" s="805"/>
      <c r="G12" s="1225"/>
      <c r="H12" s="889"/>
      <c r="I12" s="889"/>
      <c r="J12" s="891"/>
      <c r="K12" s="891"/>
      <c r="L12" s="891"/>
      <c r="M12" s="891"/>
      <c r="N12" s="711"/>
      <c r="O12" s="1181"/>
      <c r="P12" s="1209"/>
      <c r="Q12" s="1368"/>
      <c r="R12" s="1239"/>
      <c r="S12" s="1246"/>
      <c r="T12" s="1181"/>
      <c r="U12" s="1209"/>
      <c r="V12" s="1230"/>
      <c r="W12" s="1264"/>
      <c r="X12" s="1246"/>
      <c r="Y12" s="1230"/>
      <c r="Z12" s="1239"/>
      <c r="AA12" s="1181"/>
      <c r="AB12" s="1205"/>
      <c r="AC12" s="1270"/>
      <c r="AD12" s="1237"/>
      <c r="AE12" s="1237"/>
      <c r="AF12" s="1237"/>
      <c r="AG12" s="1237"/>
      <c r="AH12" s="1238"/>
      <c r="AI12" s="886"/>
      <c r="AJ12" s="886"/>
      <c r="AK12" s="15"/>
      <c r="AL12" s="6"/>
    </row>
    <row r="13" spans="1:39" s="13" customFormat="1" ht="36" customHeight="1" x14ac:dyDescent="0.2">
      <c r="A13" s="850"/>
      <c r="B13" s="680" t="s">
        <v>224</v>
      </c>
      <c r="C13" s="678"/>
      <c r="D13" s="6"/>
      <c r="E13" s="806" t="s">
        <v>302</v>
      </c>
      <c r="F13" s="805"/>
      <c r="G13" s="1225"/>
      <c r="H13" s="889"/>
      <c r="I13" s="1202" t="s">
        <v>571</v>
      </c>
      <c r="J13" s="1205" t="s">
        <v>121</v>
      </c>
      <c r="K13" s="1207" t="s">
        <v>37</v>
      </c>
      <c r="L13" s="1209" t="s">
        <v>38</v>
      </c>
      <c r="M13" s="1188"/>
      <c r="N13" s="711"/>
      <c r="O13" s="1181"/>
      <c r="P13" s="1209"/>
      <c r="Q13" s="1368"/>
      <c r="R13" s="1239"/>
      <c r="S13" s="1246"/>
      <c r="T13" s="1181"/>
      <c r="U13" s="1209"/>
      <c r="V13" s="1230"/>
      <c r="W13" s="1264"/>
      <c r="X13" s="1246"/>
      <c r="Y13" s="1230"/>
      <c r="Z13" s="1239"/>
      <c r="AA13" s="1181"/>
      <c r="AB13" s="1205"/>
      <c r="AC13" s="1270"/>
      <c r="AD13" s="1237"/>
      <c r="AE13" s="1237"/>
      <c r="AF13" s="1237"/>
      <c r="AG13" s="1237"/>
      <c r="AH13" s="1238"/>
      <c r="AI13" s="886"/>
      <c r="AJ13" s="886"/>
      <c r="AK13" s="1240"/>
      <c r="AL13" s="6"/>
    </row>
    <row r="14" spans="1:39" s="13" customFormat="1" ht="36" customHeight="1" thickBot="1" x14ac:dyDescent="0.25">
      <c r="A14" s="58"/>
      <c r="B14" s="692" t="s">
        <v>338</v>
      </c>
      <c r="C14" s="678"/>
      <c r="D14" s="6"/>
      <c r="E14" s="806" t="s">
        <v>303</v>
      </c>
      <c r="F14" s="805"/>
      <c r="G14" s="1225"/>
      <c r="H14" s="889"/>
      <c r="I14" s="1203"/>
      <c r="J14" s="1205"/>
      <c r="K14" s="1208"/>
      <c r="L14" s="1209"/>
      <c r="M14" s="1189"/>
      <c r="N14" s="711"/>
      <c r="O14" s="1182"/>
      <c r="P14" s="1209"/>
      <c r="Q14" s="1368"/>
      <c r="R14" s="1239"/>
      <c r="S14" s="1246"/>
      <c r="T14" s="1182"/>
      <c r="U14" s="1209"/>
      <c r="V14" s="1230"/>
      <c r="W14" s="1264"/>
      <c r="X14" s="1246"/>
      <c r="Y14" s="1230"/>
      <c r="Z14" s="1239"/>
      <c r="AA14" s="1182"/>
      <c r="AB14" s="1206"/>
      <c r="AC14" s="1270"/>
      <c r="AD14" s="1227" t="s">
        <v>216</v>
      </c>
      <c r="AE14" s="1227"/>
      <c r="AF14" s="1227"/>
      <c r="AG14" s="1227"/>
      <c r="AH14" s="1228"/>
      <c r="AI14" s="886"/>
      <c r="AJ14" s="886"/>
      <c r="AK14" s="1241"/>
      <c r="AL14" s="6"/>
    </row>
    <row r="15" spans="1:39" s="13" customFormat="1" ht="36" customHeight="1" thickBot="1" x14ac:dyDescent="0.25">
      <c r="A15" s="58"/>
      <c r="B15" s="689" t="s">
        <v>374</v>
      </c>
      <c r="C15" s="678"/>
      <c r="D15" s="6"/>
      <c r="E15" s="807" t="s">
        <v>286</v>
      </c>
      <c r="F15" s="805"/>
      <c r="G15" s="1225"/>
      <c r="H15" s="892"/>
      <c r="I15" s="1203"/>
      <c r="J15" s="1205"/>
      <c r="K15" s="1208"/>
      <c r="L15" s="1209"/>
      <c r="M15" s="1189"/>
      <c r="N15" s="711"/>
      <c r="O15" s="1250" t="s">
        <v>241</v>
      </c>
      <c r="P15" s="1211"/>
      <c r="Q15" s="1211"/>
      <c r="R15" s="1211"/>
      <c r="S15" s="1212"/>
      <c r="T15" s="1261" t="s">
        <v>241</v>
      </c>
      <c r="U15" s="1262"/>
      <c r="V15" s="1262"/>
      <c r="W15" s="1262"/>
      <c r="X15" s="1263"/>
      <c r="Y15" s="1250" t="s">
        <v>241</v>
      </c>
      <c r="Z15" s="1211"/>
      <c r="AA15" s="1211"/>
      <c r="AB15" s="1211"/>
      <c r="AC15" s="1212"/>
      <c r="AD15" s="1265" t="s">
        <v>241</v>
      </c>
      <c r="AE15" s="1265"/>
      <c r="AF15" s="1265"/>
      <c r="AG15" s="1265"/>
      <c r="AH15" s="1266"/>
      <c r="AI15" s="886"/>
      <c r="AJ15" s="886"/>
      <c r="AK15" s="15"/>
      <c r="AL15" s="6"/>
    </row>
    <row r="16" spans="1:39" s="13" customFormat="1" ht="36" customHeight="1" thickBot="1" x14ac:dyDescent="0.25">
      <c r="A16" s="58"/>
      <c r="B16" s="690" t="s">
        <v>467</v>
      </c>
      <c r="C16" s="691"/>
      <c r="D16" s="6"/>
      <c r="E16" s="887" t="s">
        <v>285</v>
      </c>
      <c r="F16" s="714"/>
      <c r="G16" s="1226"/>
      <c r="H16" s="892"/>
      <c r="I16" s="1204"/>
      <c r="J16" s="1206"/>
      <c r="K16" s="1208"/>
      <c r="L16" s="1209"/>
      <c r="M16" s="1190"/>
      <c r="N16" s="712"/>
      <c r="O16" s="1201" t="s">
        <v>467</v>
      </c>
      <c r="P16" s="1229" t="s">
        <v>120</v>
      </c>
      <c r="Q16" s="1223" t="s">
        <v>572</v>
      </c>
      <c r="R16" s="1319" t="s">
        <v>501</v>
      </c>
      <c r="S16" s="1188"/>
      <c r="T16" s="1364" t="s">
        <v>317</v>
      </c>
      <c r="U16" s="1365"/>
      <c r="V16" s="1365"/>
      <c r="W16" s="1365"/>
      <c r="X16" s="1366"/>
      <c r="Y16" s="1209" t="s">
        <v>38</v>
      </c>
      <c r="Z16" s="1246" t="s">
        <v>501</v>
      </c>
      <c r="AA16" s="1207" t="s">
        <v>37</v>
      </c>
      <c r="AB16" s="1223" t="s">
        <v>572</v>
      </c>
      <c r="AC16" s="1188"/>
      <c r="AD16" s="1234" t="s">
        <v>216</v>
      </c>
      <c r="AE16" s="1234"/>
      <c r="AF16" s="1234"/>
      <c r="AG16" s="1234"/>
      <c r="AH16" s="1267"/>
      <c r="AI16" s="886"/>
      <c r="AJ16" s="886"/>
      <c r="AK16" s="15"/>
      <c r="AL16" s="6"/>
    </row>
    <row r="17" spans="1:38" s="13" customFormat="1" ht="36" customHeight="1" thickBot="1" x14ac:dyDescent="0.25">
      <c r="A17" s="58"/>
      <c r="B17" s="688" t="s">
        <v>493</v>
      </c>
      <c r="C17" s="615"/>
      <c r="D17" s="6"/>
      <c r="E17" s="887" t="s">
        <v>287</v>
      </c>
      <c r="F17" s="714"/>
      <c r="G17" s="738"/>
      <c r="H17" s="890"/>
      <c r="I17" s="1210" t="s">
        <v>241</v>
      </c>
      <c r="J17" s="1211"/>
      <c r="K17" s="1211"/>
      <c r="L17" s="1211"/>
      <c r="M17" s="1212"/>
      <c r="N17" s="712"/>
      <c r="O17" s="1201"/>
      <c r="P17" s="1230"/>
      <c r="Q17" s="1223"/>
      <c r="R17" s="1246"/>
      <c r="S17" s="1189"/>
      <c r="T17" s="1364"/>
      <c r="U17" s="1365"/>
      <c r="V17" s="1365"/>
      <c r="W17" s="1365"/>
      <c r="X17" s="1366"/>
      <c r="Y17" s="1209"/>
      <c r="Z17" s="1246"/>
      <c r="AA17" s="1208"/>
      <c r="AB17" s="1223"/>
      <c r="AC17" s="1189"/>
      <c r="AD17" s="1268"/>
      <c r="AE17" s="1268"/>
      <c r="AF17" s="1268"/>
      <c r="AG17" s="1268"/>
      <c r="AH17" s="1269"/>
      <c r="AI17" s="886"/>
      <c r="AJ17" s="886"/>
      <c r="AK17" s="15"/>
      <c r="AL17" s="6"/>
    </row>
    <row r="18" spans="1:38" s="13" customFormat="1" ht="36" customHeight="1" x14ac:dyDescent="0.2">
      <c r="A18" s="58"/>
      <c r="B18" s="60"/>
      <c r="C18" s="59"/>
      <c r="D18" s="6"/>
      <c r="E18" s="887" t="s">
        <v>288</v>
      </c>
      <c r="F18" s="714"/>
      <c r="G18" s="738"/>
      <c r="H18" s="890"/>
      <c r="I18" s="1213" t="s">
        <v>573</v>
      </c>
      <c r="J18" s="1214"/>
      <c r="K18" s="1214"/>
      <c r="L18" s="1214"/>
      <c r="M18" s="1215"/>
      <c r="N18" s="712"/>
      <c r="O18" s="1201"/>
      <c r="P18" s="1230"/>
      <c r="Q18" s="1223"/>
      <c r="R18" s="1246"/>
      <c r="S18" s="1189"/>
      <c r="T18" s="1231" t="s">
        <v>215</v>
      </c>
      <c r="U18" s="1232"/>
      <c r="V18" s="1232"/>
      <c r="W18" s="1232"/>
      <c r="X18" s="1233"/>
      <c r="Y18" s="1209"/>
      <c r="Z18" s="1246"/>
      <c r="AA18" s="1208"/>
      <c r="AB18" s="1223"/>
      <c r="AC18" s="1189"/>
      <c r="AD18" s="1257" t="s">
        <v>92</v>
      </c>
      <c r="AE18" s="1257"/>
      <c r="AF18" s="1257"/>
      <c r="AG18" s="1257"/>
      <c r="AH18" s="1258"/>
      <c r="AI18" s="886"/>
      <c r="AJ18" s="886"/>
      <c r="AK18" s="15"/>
      <c r="AL18" s="6"/>
    </row>
    <row r="19" spans="1:38" s="13" customFormat="1" ht="36" customHeight="1" thickBot="1" x14ac:dyDescent="0.25">
      <c r="A19" s="58"/>
      <c r="B19" s="60"/>
      <c r="C19" s="59"/>
      <c r="D19" s="6"/>
      <c r="E19" s="887" t="s">
        <v>289</v>
      </c>
      <c r="F19" s="714"/>
      <c r="G19" s="738"/>
      <c r="H19" s="890"/>
      <c r="I19" s="1216"/>
      <c r="J19" s="1216"/>
      <c r="K19" s="1216"/>
      <c r="L19" s="1216"/>
      <c r="M19" s="1217"/>
      <c r="N19" s="712"/>
      <c r="O19" s="1201"/>
      <c r="P19" s="1230"/>
      <c r="Q19" s="1223"/>
      <c r="R19" s="1246"/>
      <c r="S19" s="1190"/>
      <c r="T19" s="1311" t="s">
        <v>180</v>
      </c>
      <c r="U19" s="1312"/>
      <c r="V19" s="1312"/>
      <c r="W19" s="1312"/>
      <c r="X19" s="1313"/>
      <c r="Y19" s="1209"/>
      <c r="Z19" s="1246"/>
      <c r="AA19" s="1208"/>
      <c r="AB19" s="1223"/>
      <c r="AC19" s="1190"/>
      <c r="AD19" s="1259"/>
      <c r="AE19" s="1259"/>
      <c r="AF19" s="1259"/>
      <c r="AG19" s="1259"/>
      <c r="AH19" s="1260"/>
      <c r="AI19" s="886"/>
      <c r="AJ19" s="886"/>
      <c r="AK19" s="15"/>
      <c r="AL19" s="6"/>
    </row>
    <row r="20" spans="1:38" s="13" customFormat="1" ht="36" customHeight="1" x14ac:dyDescent="0.6">
      <c r="A20" s="850"/>
      <c r="B20" s="681" t="s">
        <v>334</v>
      </c>
      <c r="C20" s="678"/>
      <c r="D20" s="6"/>
      <c r="E20" s="808" t="s">
        <v>310</v>
      </c>
      <c r="F20" s="714"/>
      <c r="G20" s="738"/>
      <c r="H20" s="715"/>
      <c r="I20" s="1253" t="s">
        <v>299</v>
      </c>
      <c r="J20" s="1253"/>
      <c r="K20" s="1253"/>
      <c r="L20" s="1253"/>
      <c r="M20" s="1254"/>
      <c r="N20" s="711"/>
      <c r="O20" s="1243" t="s">
        <v>299</v>
      </c>
      <c r="P20" s="1244"/>
      <c r="Q20" s="1244"/>
      <c r="R20" s="1244"/>
      <c r="S20" s="1245"/>
      <c r="T20" s="1309" t="s">
        <v>299</v>
      </c>
      <c r="U20" s="1244"/>
      <c r="V20" s="1244"/>
      <c r="W20" s="1244"/>
      <c r="X20" s="1310"/>
      <c r="Y20" s="1243" t="s">
        <v>299</v>
      </c>
      <c r="Z20" s="1244"/>
      <c r="AA20" s="1244"/>
      <c r="AB20" s="1244"/>
      <c r="AC20" s="1245"/>
      <c r="AD20" s="1251" t="s">
        <v>152</v>
      </c>
      <c r="AE20" s="1251"/>
      <c r="AF20" s="1251"/>
      <c r="AG20" s="1251"/>
      <c r="AH20" s="1252"/>
      <c r="AI20" s="886"/>
      <c r="AJ20" s="886"/>
      <c r="AK20" s="15"/>
      <c r="AL20" s="6"/>
    </row>
    <row r="21" spans="1:38" s="13" customFormat="1" ht="36" customHeight="1" thickBot="1" x14ac:dyDescent="0.65">
      <c r="A21" s="58"/>
      <c r="B21" s="683" t="s">
        <v>373</v>
      </c>
      <c r="C21" s="678"/>
      <c r="D21" s="6"/>
      <c r="E21" s="808" t="s">
        <v>311</v>
      </c>
      <c r="F21" s="714"/>
      <c r="G21" s="738"/>
      <c r="H21" s="715"/>
      <c r="I21" s="1255"/>
      <c r="J21" s="1255"/>
      <c r="K21" s="1255"/>
      <c r="L21" s="1255"/>
      <c r="M21" s="1256"/>
      <c r="N21" s="711"/>
      <c r="O21" s="1243"/>
      <c r="P21" s="1244"/>
      <c r="Q21" s="1244"/>
      <c r="R21" s="1244"/>
      <c r="S21" s="1245"/>
      <c r="T21" s="1309"/>
      <c r="U21" s="1244"/>
      <c r="V21" s="1244"/>
      <c r="W21" s="1244"/>
      <c r="X21" s="1310"/>
      <c r="Y21" s="1243"/>
      <c r="Z21" s="1244"/>
      <c r="AA21" s="1244"/>
      <c r="AB21" s="1244"/>
      <c r="AC21" s="1245"/>
      <c r="AD21" s="750"/>
      <c r="AE21" s="750"/>
      <c r="AF21" s="750"/>
      <c r="AG21" s="750"/>
      <c r="AH21" s="809"/>
      <c r="AI21" s="886"/>
      <c r="AJ21" s="886"/>
      <c r="AK21" s="15"/>
      <c r="AL21" s="6"/>
    </row>
    <row r="22" spans="1:38" s="13" customFormat="1" ht="36" customHeight="1" x14ac:dyDescent="0.25">
      <c r="A22" s="58"/>
      <c r="B22" s="684" t="s">
        <v>392</v>
      </c>
      <c r="C22" s="678"/>
      <c r="D22" s="6"/>
      <c r="E22" s="1247" t="s">
        <v>290</v>
      </c>
      <c r="F22" s="713"/>
      <c r="G22" s="711"/>
      <c r="H22" s="890"/>
      <c r="I22" s="1180" t="s">
        <v>495</v>
      </c>
      <c r="J22" s="1205" t="s">
        <v>121</v>
      </c>
      <c r="K22" s="1207" t="s">
        <v>37</v>
      </c>
      <c r="L22" s="1319" t="s">
        <v>466</v>
      </c>
      <c r="M22" s="1188"/>
      <c r="N22" s="712"/>
      <c r="O22" s="1306" t="s">
        <v>374</v>
      </c>
      <c r="P22" s="1207" t="s">
        <v>37</v>
      </c>
      <c r="Q22" s="1317" t="s">
        <v>464</v>
      </c>
      <c r="R22" s="1319" t="s">
        <v>501</v>
      </c>
      <c r="S22" s="1209" t="s">
        <v>38</v>
      </c>
      <c r="T22" s="1180" t="s">
        <v>495</v>
      </c>
      <c r="U22" s="1306" t="s">
        <v>374</v>
      </c>
      <c r="V22" s="1207" t="s">
        <v>37</v>
      </c>
      <c r="W22" s="1242" t="s">
        <v>121</v>
      </c>
      <c r="X22" s="1319" t="s">
        <v>501</v>
      </c>
      <c r="Y22" s="1317" t="s">
        <v>464</v>
      </c>
      <c r="Z22" s="1246" t="s">
        <v>501</v>
      </c>
      <c r="AA22" s="1207" t="s">
        <v>37</v>
      </c>
      <c r="AB22" s="1306" t="s">
        <v>374</v>
      </c>
      <c r="AC22" s="1188"/>
      <c r="AD22" s="1315" t="s">
        <v>570</v>
      </c>
      <c r="AE22" s="1315"/>
      <c r="AF22" s="1315"/>
      <c r="AG22" s="1315"/>
      <c r="AH22" s="1316"/>
      <c r="AI22" s="886"/>
      <c r="AJ22" s="886"/>
      <c r="AK22" s="15"/>
      <c r="AL22" s="6"/>
    </row>
    <row r="23" spans="1:38" s="13" customFormat="1" ht="36" customHeight="1" x14ac:dyDescent="0.25">
      <c r="A23" s="58"/>
      <c r="B23" s="685" t="s">
        <v>391</v>
      </c>
      <c r="C23" s="678"/>
      <c r="D23" s="6"/>
      <c r="E23" s="1248"/>
      <c r="F23" s="713"/>
      <c r="G23" s="711"/>
      <c r="H23" s="890"/>
      <c r="I23" s="1181"/>
      <c r="J23" s="1205"/>
      <c r="K23" s="1208"/>
      <c r="L23" s="1246"/>
      <c r="M23" s="1189"/>
      <c r="N23" s="712"/>
      <c r="O23" s="1307"/>
      <c r="P23" s="1208"/>
      <c r="Q23" s="1317"/>
      <c r="R23" s="1246"/>
      <c r="S23" s="1209"/>
      <c r="T23" s="1181"/>
      <c r="U23" s="1307"/>
      <c r="V23" s="1208"/>
      <c r="W23" s="1205"/>
      <c r="X23" s="1246"/>
      <c r="Y23" s="1317"/>
      <c r="Z23" s="1246"/>
      <c r="AA23" s="1208"/>
      <c r="AB23" s="1307"/>
      <c r="AC23" s="1189"/>
      <c r="AD23" s="1315"/>
      <c r="AE23" s="1315"/>
      <c r="AF23" s="1315"/>
      <c r="AG23" s="1315"/>
      <c r="AH23" s="1316"/>
      <c r="AI23" s="886"/>
      <c r="AJ23" s="886"/>
      <c r="AK23" s="15"/>
      <c r="AL23" s="6"/>
    </row>
    <row r="24" spans="1:38" s="13" customFormat="1" ht="36" customHeight="1" x14ac:dyDescent="0.6">
      <c r="A24" s="58"/>
      <c r="B24" s="686" t="s">
        <v>469</v>
      </c>
      <c r="C24" s="678"/>
      <c r="D24" s="6"/>
      <c r="E24" s="1248"/>
      <c r="F24" s="740"/>
      <c r="G24" s="715"/>
      <c r="H24" s="890"/>
      <c r="I24" s="1181"/>
      <c r="J24" s="1205"/>
      <c r="K24" s="1208"/>
      <c r="L24" s="1246"/>
      <c r="M24" s="1189"/>
      <c r="N24" s="712"/>
      <c r="O24" s="1307"/>
      <c r="P24" s="1208"/>
      <c r="Q24" s="1317"/>
      <c r="R24" s="1246"/>
      <c r="S24" s="1209"/>
      <c r="T24" s="1181"/>
      <c r="U24" s="1307"/>
      <c r="V24" s="1208"/>
      <c r="W24" s="1205"/>
      <c r="X24" s="1246"/>
      <c r="Y24" s="1317"/>
      <c r="Z24" s="1246"/>
      <c r="AA24" s="1208"/>
      <c r="AB24" s="1307"/>
      <c r="AC24" s="1189"/>
      <c r="AD24" s="1315"/>
      <c r="AE24" s="1315"/>
      <c r="AF24" s="1315"/>
      <c r="AG24" s="1315"/>
      <c r="AH24" s="1316"/>
      <c r="AI24" s="886"/>
      <c r="AJ24" s="886"/>
      <c r="AK24" s="15"/>
      <c r="AL24" s="6"/>
    </row>
    <row r="25" spans="1:38" s="13" customFormat="1" ht="36" customHeight="1" x14ac:dyDescent="0.25">
      <c r="A25" s="58"/>
      <c r="B25" s="687" t="s">
        <v>470</v>
      </c>
      <c r="C25" s="678"/>
      <c r="D25" s="6"/>
      <c r="E25" s="1249"/>
      <c r="F25" s="741"/>
      <c r="G25" s="739"/>
      <c r="H25" s="890"/>
      <c r="I25" s="1182"/>
      <c r="J25" s="1206"/>
      <c r="K25" s="1208"/>
      <c r="L25" s="1246"/>
      <c r="M25" s="1190"/>
      <c r="N25" s="712"/>
      <c r="O25" s="1308"/>
      <c r="P25" s="1208"/>
      <c r="Q25" s="1317"/>
      <c r="R25" s="1246"/>
      <c r="S25" s="1209"/>
      <c r="T25" s="1182"/>
      <c r="U25" s="1308"/>
      <c r="V25" s="1208"/>
      <c r="W25" s="1205"/>
      <c r="X25" s="1246"/>
      <c r="Y25" s="1318"/>
      <c r="Z25" s="1246"/>
      <c r="AA25" s="1208"/>
      <c r="AB25" s="1308"/>
      <c r="AC25" s="1190"/>
      <c r="AD25" s="1315"/>
      <c r="AE25" s="1315"/>
      <c r="AF25" s="1315"/>
      <c r="AG25" s="1315"/>
      <c r="AH25" s="1316"/>
      <c r="AI25" s="886"/>
      <c r="AJ25" s="886"/>
      <c r="AK25" s="15"/>
      <c r="AL25" s="6"/>
    </row>
    <row r="26" spans="1:38" s="13" customFormat="1" ht="36" customHeight="1" thickBot="1" x14ac:dyDescent="0.25">
      <c r="A26" s="58"/>
      <c r="B26" s="766" t="s">
        <v>42</v>
      </c>
      <c r="C26" s="678"/>
      <c r="D26" s="6"/>
      <c r="E26" s="810" t="s">
        <v>291</v>
      </c>
      <c r="F26" s="742"/>
      <c r="G26" s="857"/>
      <c r="H26" s="893"/>
      <c r="I26" s="1210" t="s">
        <v>241</v>
      </c>
      <c r="J26" s="1211"/>
      <c r="K26" s="1211"/>
      <c r="L26" s="1211"/>
      <c r="M26" s="1212"/>
      <c r="N26" s="711"/>
      <c r="O26" s="1250" t="s">
        <v>241</v>
      </c>
      <c r="P26" s="1211"/>
      <c r="Q26" s="1211"/>
      <c r="R26" s="1211"/>
      <c r="S26" s="1212"/>
      <c r="T26" s="1210" t="s">
        <v>241</v>
      </c>
      <c r="U26" s="1211"/>
      <c r="V26" s="1211"/>
      <c r="W26" s="1211"/>
      <c r="X26" s="1346"/>
      <c r="Y26" s="1250" t="s">
        <v>241</v>
      </c>
      <c r="Z26" s="1211"/>
      <c r="AA26" s="1211"/>
      <c r="AB26" s="1211"/>
      <c r="AC26" s="1212"/>
      <c r="AD26" s="1315"/>
      <c r="AE26" s="1315"/>
      <c r="AF26" s="1315"/>
      <c r="AG26" s="1315"/>
      <c r="AH26" s="1316"/>
      <c r="AI26" s="886"/>
      <c r="AJ26" s="886"/>
      <c r="AK26" s="15"/>
      <c r="AL26" s="6"/>
    </row>
    <row r="27" spans="1:38" s="13" customFormat="1" ht="36" customHeight="1" x14ac:dyDescent="0.2">
      <c r="A27" s="58"/>
      <c r="B27" s="847" t="s">
        <v>36</v>
      </c>
      <c r="C27" s="678"/>
      <c r="D27" s="6"/>
      <c r="E27" s="887" t="s">
        <v>264</v>
      </c>
      <c r="F27" s="1342" t="s">
        <v>189</v>
      </c>
      <c r="G27" s="857"/>
      <c r="H27" s="894"/>
      <c r="I27" s="1345" t="s">
        <v>572</v>
      </c>
      <c r="J27" s="1209" t="s">
        <v>38</v>
      </c>
      <c r="K27" s="1229" t="s">
        <v>120</v>
      </c>
      <c r="L27" s="1239" t="s">
        <v>465</v>
      </c>
      <c r="M27" s="1188"/>
      <c r="N27" s="712"/>
      <c r="O27" s="1180" t="s">
        <v>495</v>
      </c>
      <c r="Q27" s="1242" t="s">
        <v>121</v>
      </c>
      <c r="R27" s="1319" t="s">
        <v>466</v>
      </c>
      <c r="S27" s="1270" t="s">
        <v>475</v>
      </c>
      <c r="T27" s="1319" t="s">
        <v>733</v>
      </c>
      <c r="U27" s="1209" t="s">
        <v>38</v>
      </c>
      <c r="V27" s="1207" t="s">
        <v>37</v>
      </c>
      <c r="W27" s="1317" t="s">
        <v>464</v>
      </c>
      <c r="X27" s="1239" t="s">
        <v>465</v>
      </c>
      <c r="Y27" s="1209" t="s">
        <v>38</v>
      </c>
      <c r="Z27" s="1319" t="s">
        <v>466</v>
      </c>
      <c r="AA27" s="1180" t="s">
        <v>495</v>
      </c>
      <c r="AB27" s="1242" t="s">
        <v>121</v>
      </c>
      <c r="AC27" s="1188"/>
      <c r="AD27" s="1315"/>
      <c r="AE27" s="1315"/>
      <c r="AF27" s="1315"/>
      <c r="AG27" s="1315"/>
      <c r="AH27" s="1316"/>
      <c r="AI27" s="886"/>
      <c r="AJ27" s="886"/>
      <c r="AK27" s="15"/>
      <c r="AL27" s="6"/>
    </row>
    <row r="28" spans="1:38" s="13" customFormat="1" ht="36" customHeight="1" x14ac:dyDescent="0.2">
      <c r="A28" s="58"/>
      <c r="B28" s="60"/>
      <c r="C28" s="615"/>
      <c r="D28" s="6"/>
      <c r="E28" s="887" t="s">
        <v>265</v>
      </c>
      <c r="F28" s="1343"/>
      <c r="G28" s="857"/>
      <c r="H28" s="894"/>
      <c r="I28" s="1345"/>
      <c r="J28" s="1209"/>
      <c r="K28" s="1230"/>
      <c r="L28" s="1239"/>
      <c r="M28" s="1189"/>
      <c r="N28" s="712"/>
      <c r="O28" s="1181"/>
      <c r="Q28" s="1205"/>
      <c r="R28" s="1246"/>
      <c r="S28" s="1270"/>
      <c r="T28" s="1246"/>
      <c r="U28" s="1209"/>
      <c r="V28" s="1208"/>
      <c r="W28" s="1317"/>
      <c r="X28" s="1239"/>
      <c r="Y28" s="1209"/>
      <c r="Z28" s="1246"/>
      <c r="AA28" s="1181"/>
      <c r="AB28" s="1205"/>
      <c r="AC28" s="1189"/>
      <c r="AD28" s="1315"/>
      <c r="AE28" s="1315"/>
      <c r="AF28" s="1315"/>
      <c r="AG28" s="1315"/>
      <c r="AH28" s="1316"/>
      <c r="AI28" s="886"/>
      <c r="AJ28" s="886"/>
      <c r="AK28" s="15"/>
      <c r="AL28" s="6"/>
    </row>
    <row r="29" spans="1:38" s="13" customFormat="1" ht="36" customHeight="1" x14ac:dyDescent="0.2">
      <c r="A29" s="58"/>
      <c r="B29" s="60"/>
      <c r="C29" s="59"/>
      <c r="D29" s="6"/>
      <c r="E29" s="887" t="s">
        <v>306</v>
      </c>
      <c r="F29" s="1344"/>
      <c r="G29" s="857"/>
      <c r="H29" s="894"/>
      <c r="I29" s="1345"/>
      <c r="J29" s="1209"/>
      <c r="K29" s="1230"/>
      <c r="L29" s="1239"/>
      <c r="M29" s="1189"/>
      <c r="N29" s="712"/>
      <c r="O29" s="1181"/>
      <c r="Q29" s="1205"/>
      <c r="R29" s="1246"/>
      <c r="S29" s="1270"/>
      <c r="T29" s="1246"/>
      <c r="U29" s="1209"/>
      <c r="V29" s="1208"/>
      <c r="W29" s="1317"/>
      <c r="X29" s="1239"/>
      <c r="Y29" s="1209"/>
      <c r="Z29" s="1246"/>
      <c r="AA29" s="1181"/>
      <c r="AB29" s="1205"/>
      <c r="AC29" s="1189"/>
      <c r="AD29" s="1315"/>
      <c r="AE29" s="1315"/>
      <c r="AF29" s="1315"/>
      <c r="AG29" s="1315"/>
      <c r="AH29" s="1316"/>
      <c r="AI29" s="886"/>
      <c r="AJ29" s="886"/>
      <c r="AK29" s="15"/>
      <c r="AL29" s="6"/>
    </row>
    <row r="30" spans="1:38" s="13" customFormat="1" ht="36" customHeight="1" thickBot="1" x14ac:dyDescent="0.25">
      <c r="A30" s="58"/>
      <c r="B30" s="60"/>
      <c r="C30" s="59"/>
      <c r="D30" s="6"/>
      <c r="E30" s="887" t="s">
        <v>307</v>
      </c>
      <c r="F30" s="713"/>
      <c r="G30" s="711"/>
      <c r="H30" s="894"/>
      <c r="I30" s="1345"/>
      <c r="J30" s="1209"/>
      <c r="K30" s="1230"/>
      <c r="L30" s="1239"/>
      <c r="M30" s="1190"/>
      <c r="N30" s="712"/>
      <c r="O30" s="1182"/>
      <c r="Q30" s="1205"/>
      <c r="R30" s="1246"/>
      <c r="S30" s="1270"/>
      <c r="T30" s="1246"/>
      <c r="U30" s="1209"/>
      <c r="V30" s="1208"/>
      <c r="W30" s="1318"/>
      <c r="X30" s="1239"/>
      <c r="Y30" s="1209"/>
      <c r="Z30" s="1246"/>
      <c r="AA30" s="1182"/>
      <c r="AB30" s="1206"/>
      <c r="AC30" s="1190"/>
      <c r="AD30" s="1315"/>
      <c r="AE30" s="1315"/>
      <c r="AF30" s="1315"/>
      <c r="AG30" s="1315"/>
      <c r="AH30" s="1316"/>
      <c r="AI30" s="886"/>
      <c r="AJ30" s="886"/>
      <c r="AK30" s="15"/>
      <c r="AL30" s="6"/>
    </row>
    <row r="31" spans="1:38" s="13" customFormat="1" ht="36" customHeight="1" x14ac:dyDescent="0.2">
      <c r="A31" s="58"/>
      <c r="B31" s="60"/>
      <c r="C31" s="59"/>
      <c r="D31" s="6"/>
      <c r="E31" s="811" t="s">
        <v>292</v>
      </c>
      <c r="F31" s="812"/>
      <c r="G31" s="711"/>
      <c r="H31" s="1183"/>
      <c r="I31" s="1186" t="s">
        <v>574</v>
      </c>
      <c r="J31" s="1186"/>
      <c r="K31" s="1186"/>
      <c r="L31" s="1186"/>
      <c r="M31" s="1186"/>
      <c r="N31" s="35"/>
      <c r="O31" s="1334" t="s">
        <v>384</v>
      </c>
      <c r="P31" s="1335"/>
      <c r="Q31" s="1335"/>
      <c r="R31" s="1335"/>
      <c r="S31" s="1347"/>
      <c r="T31" s="1351"/>
      <c r="U31" s="1352"/>
      <c r="V31" s="1352"/>
      <c r="W31" s="1352"/>
      <c r="X31" s="1352"/>
      <c r="Y31" s="1331" t="s">
        <v>384</v>
      </c>
      <c r="Z31" s="1332"/>
      <c r="AA31" s="1332"/>
      <c r="AB31" s="1332"/>
      <c r="AC31" s="1333"/>
      <c r="AD31" s="75"/>
      <c r="AE31" s="35"/>
      <c r="AF31" s="35"/>
      <c r="AG31" s="35"/>
      <c r="AH31" s="115"/>
      <c r="AI31" s="886"/>
      <c r="AJ31" s="886"/>
      <c r="AK31" s="15"/>
      <c r="AL31" s="6"/>
    </row>
    <row r="32" spans="1:38" s="13" customFormat="1" ht="36" customHeight="1" thickBot="1" x14ac:dyDescent="0.25">
      <c r="A32" s="58"/>
      <c r="B32" s="60"/>
      <c r="C32" s="59"/>
      <c r="D32" s="6"/>
      <c r="E32" s="811" t="s">
        <v>293</v>
      </c>
      <c r="F32" s="1340" t="s">
        <v>239</v>
      </c>
      <c r="G32" s="711"/>
      <c r="H32" s="1183"/>
      <c r="I32" s="1187"/>
      <c r="J32" s="1187"/>
      <c r="K32" s="1187"/>
      <c r="L32" s="1187"/>
      <c r="M32" s="1187"/>
      <c r="N32" s="35"/>
      <c r="O32" s="1334"/>
      <c r="P32" s="1335"/>
      <c r="Q32" s="1335"/>
      <c r="R32" s="1335"/>
      <c r="S32" s="1336"/>
      <c r="T32" s="1353" t="s">
        <v>190</v>
      </c>
      <c r="U32" s="1354"/>
      <c r="V32" s="1354"/>
      <c r="W32" s="1354"/>
      <c r="X32" s="1355"/>
      <c r="Y32" s="1334"/>
      <c r="Z32" s="1335"/>
      <c r="AA32" s="1335"/>
      <c r="AB32" s="1335"/>
      <c r="AC32" s="1336"/>
      <c r="AD32" s="75"/>
      <c r="AE32" s="35"/>
      <c r="AF32" s="35"/>
      <c r="AG32" s="35"/>
      <c r="AH32" s="115"/>
      <c r="AI32" s="886"/>
      <c r="AJ32" s="886"/>
      <c r="AK32" s="15"/>
      <c r="AL32" s="6"/>
    </row>
    <row r="33" spans="1:46" s="13" customFormat="1" ht="36" customHeight="1" thickBot="1" x14ac:dyDescent="0.7">
      <c r="A33" s="58"/>
      <c r="B33" s="827" t="s">
        <v>397</v>
      </c>
      <c r="C33" s="693"/>
      <c r="D33" s="6"/>
      <c r="E33" s="811" t="s">
        <v>294</v>
      </c>
      <c r="F33" s="1341"/>
      <c r="G33" s="711"/>
      <c r="H33" s="1183"/>
      <c r="I33" s="1184" t="s">
        <v>575</v>
      </c>
      <c r="J33" s="1184"/>
      <c r="K33" s="1184"/>
      <c r="L33" s="1184"/>
      <c r="M33" s="1184"/>
      <c r="N33" s="35"/>
      <c r="O33" s="1348"/>
      <c r="P33" s="1349"/>
      <c r="Q33" s="1349"/>
      <c r="R33" s="1349"/>
      <c r="S33" s="1350"/>
      <c r="T33" s="1356"/>
      <c r="U33" s="1357"/>
      <c r="V33" s="1357"/>
      <c r="W33" s="1357"/>
      <c r="X33" s="1358"/>
      <c r="Y33" s="1337"/>
      <c r="Z33" s="1338"/>
      <c r="AA33" s="1338"/>
      <c r="AB33" s="1338"/>
      <c r="AC33" s="1339"/>
      <c r="AD33" s="75"/>
      <c r="AE33" s="35"/>
      <c r="AF33" s="35"/>
      <c r="AG33" s="35"/>
      <c r="AH33" s="115"/>
      <c r="AI33" s="886"/>
      <c r="AJ33" s="886"/>
      <c r="AK33" s="15"/>
      <c r="AL33" s="6"/>
    </row>
    <row r="34" spans="1:46" s="13" customFormat="1" ht="36" customHeight="1" x14ac:dyDescent="0.2">
      <c r="A34" s="58"/>
      <c r="B34" s="828" t="s">
        <v>346</v>
      </c>
      <c r="C34" s="693"/>
      <c r="D34" s="6"/>
      <c r="E34" s="887" t="s">
        <v>295</v>
      </c>
      <c r="F34" s="1341"/>
      <c r="G34" s="711"/>
      <c r="H34" s="1185"/>
      <c r="I34" s="1186" t="s">
        <v>576</v>
      </c>
      <c r="J34" s="1186"/>
      <c r="K34" s="1186"/>
      <c r="L34" s="1186"/>
      <c r="M34" s="1186"/>
      <c r="N34" s="1185"/>
      <c r="O34" s="1188"/>
      <c r="P34" s="1188"/>
      <c r="Q34" s="1367" t="s">
        <v>734</v>
      </c>
      <c r="R34" s="1319" t="s">
        <v>733</v>
      </c>
      <c r="S34" s="1188"/>
      <c r="T34" s="1359"/>
      <c r="U34" s="1357"/>
      <c r="V34" s="1357"/>
      <c r="W34" s="1357"/>
      <c r="X34" s="1360"/>
      <c r="Y34" s="1327" t="s">
        <v>278</v>
      </c>
      <c r="Z34" s="1328"/>
      <c r="AA34" s="1328"/>
      <c r="AB34" s="1328"/>
      <c r="AC34" s="1328"/>
      <c r="AD34" s="75"/>
      <c r="AE34" s="35"/>
      <c r="AF34" s="35"/>
      <c r="AG34" s="35"/>
      <c r="AH34" s="115"/>
      <c r="AI34" s="886"/>
      <c r="AJ34" s="886"/>
      <c r="AK34" s="15"/>
      <c r="AL34" s="6"/>
    </row>
    <row r="35" spans="1:46" s="13" customFormat="1" ht="36" customHeight="1" x14ac:dyDescent="0.2">
      <c r="A35" s="58"/>
      <c r="B35" s="694" t="s">
        <v>323</v>
      </c>
      <c r="C35" s="693"/>
      <c r="D35" s="6"/>
      <c r="E35" s="887" t="s">
        <v>296</v>
      </c>
      <c r="F35" s="714"/>
      <c r="G35" s="738"/>
      <c r="H35" s="1185"/>
      <c r="I35" s="1187"/>
      <c r="J35" s="1187"/>
      <c r="K35" s="1187"/>
      <c r="L35" s="1187"/>
      <c r="M35" s="1187"/>
      <c r="N35" s="1185"/>
      <c r="O35" s="1189"/>
      <c r="P35" s="1189"/>
      <c r="Q35" s="1368"/>
      <c r="R35" s="1246"/>
      <c r="S35" s="1189"/>
      <c r="T35" s="1359"/>
      <c r="U35" s="1357"/>
      <c r="V35" s="1357"/>
      <c r="W35" s="1357"/>
      <c r="X35" s="1360"/>
      <c r="Y35" s="1329"/>
      <c r="Z35" s="1330"/>
      <c r="AA35" s="1330"/>
      <c r="AB35" s="1330"/>
      <c r="AC35" s="1330"/>
      <c r="AD35" s="75"/>
      <c r="AE35" s="35"/>
      <c r="AF35" s="35"/>
      <c r="AG35" s="35"/>
      <c r="AH35" s="115"/>
      <c r="AI35" s="886"/>
      <c r="AJ35" s="886"/>
      <c r="AK35" s="15"/>
      <c r="AL35" s="6"/>
    </row>
    <row r="36" spans="1:46" s="13" customFormat="1" ht="36" customHeight="1" x14ac:dyDescent="0.65">
      <c r="A36" s="58"/>
      <c r="B36" s="695" t="s">
        <v>170</v>
      </c>
      <c r="C36" s="693"/>
      <c r="D36" s="6"/>
      <c r="E36" s="887" t="s">
        <v>297</v>
      </c>
      <c r="F36" s="714"/>
      <c r="G36" s="738"/>
      <c r="H36" s="1185"/>
      <c r="I36" s="1184" t="s">
        <v>577</v>
      </c>
      <c r="J36" s="1184"/>
      <c r="K36" s="1184"/>
      <c r="L36" s="1184"/>
      <c r="M36" s="1184"/>
      <c r="N36" s="1185"/>
      <c r="O36" s="1189"/>
      <c r="P36" s="1189"/>
      <c r="Q36" s="1368"/>
      <c r="R36" s="1246"/>
      <c r="S36" s="1189"/>
      <c r="T36" s="1359"/>
      <c r="U36" s="1357"/>
      <c r="V36" s="1357"/>
      <c r="W36" s="1357"/>
      <c r="X36" s="1360"/>
      <c r="Y36" s="1321" t="s">
        <v>321</v>
      </c>
      <c r="Z36" s="1322"/>
      <c r="AA36" s="1322"/>
      <c r="AB36" s="1322"/>
      <c r="AC36" s="1323"/>
      <c r="AD36" s="75"/>
      <c r="AE36" s="35"/>
      <c r="AF36" s="35"/>
      <c r="AG36" s="35"/>
      <c r="AH36" s="115"/>
      <c r="AI36" s="886"/>
      <c r="AJ36" s="886"/>
      <c r="AK36" s="15"/>
      <c r="AL36" s="6"/>
    </row>
    <row r="37" spans="1:46" s="13" customFormat="1" ht="36" customHeight="1" thickBot="1" x14ac:dyDescent="0.25">
      <c r="A37" s="58"/>
      <c r="B37" s="696" t="s">
        <v>171</v>
      </c>
      <c r="C37" s="693"/>
      <c r="D37" s="6"/>
      <c r="E37" s="813" t="s">
        <v>298</v>
      </c>
      <c r="F37" s="814"/>
      <c r="G37" s="738"/>
      <c r="H37" s="1185"/>
      <c r="I37" s="1186" t="s">
        <v>735</v>
      </c>
      <c r="J37" s="1186"/>
      <c r="K37" s="1186"/>
      <c r="L37" s="1186"/>
      <c r="M37" s="1186"/>
      <c r="N37" s="1185"/>
      <c r="O37" s="1190"/>
      <c r="P37" s="1190"/>
      <c r="Q37" s="1368"/>
      <c r="R37" s="1246"/>
      <c r="S37" s="1190"/>
      <c r="T37" s="1361"/>
      <c r="U37" s="1362"/>
      <c r="V37" s="1362"/>
      <c r="W37" s="1362"/>
      <c r="X37" s="1363"/>
      <c r="Y37" s="1324"/>
      <c r="Z37" s="1325"/>
      <c r="AA37" s="1325"/>
      <c r="AB37" s="1325"/>
      <c r="AC37" s="1326"/>
      <c r="AD37" s="75"/>
      <c r="AE37" s="35"/>
      <c r="AF37" s="35"/>
      <c r="AG37" s="35"/>
      <c r="AH37" s="115"/>
      <c r="AI37" s="886"/>
      <c r="AJ37" s="886"/>
      <c r="AK37" s="15"/>
      <c r="AL37" s="6"/>
    </row>
    <row r="38" spans="1:46" s="13" customFormat="1" ht="36" customHeight="1" x14ac:dyDescent="0.6">
      <c r="A38" s="58"/>
      <c r="B38" s="697" t="s">
        <v>168</v>
      </c>
      <c r="C38" s="693"/>
      <c r="D38" s="6"/>
      <c r="E38" s="815" t="s">
        <v>313</v>
      </c>
      <c r="F38" s="743"/>
      <c r="G38" s="33"/>
      <c r="H38" s="1185"/>
      <c r="I38" s="1187"/>
      <c r="J38" s="1187"/>
      <c r="K38" s="1187"/>
      <c r="L38" s="1187"/>
      <c r="M38" s="1187"/>
      <c r="N38" s="715"/>
      <c r="O38" s="816"/>
      <c r="P38" s="601"/>
      <c r="Q38" s="601"/>
      <c r="R38" s="601"/>
      <c r="S38" s="817"/>
      <c r="T38" s="107"/>
      <c r="U38" s="32"/>
      <c r="V38" s="32"/>
      <c r="W38" s="32"/>
      <c r="X38" s="32"/>
      <c r="Y38" s="114"/>
      <c r="Z38" s="33"/>
      <c r="AA38" s="33"/>
      <c r="AB38" s="33"/>
      <c r="AC38" s="33"/>
      <c r="AD38" s="75"/>
      <c r="AE38" s="35"/>
      <c r="AF38" s="35"/>
      <c r="AG38" s="35"/>
      <c r="AH38" s="115"/>
      <c r="AI38" s="886"/>
      <c r="AJ38" s="886"/>
      <c r="AK38" s="15"/>
      <c r="AL38" s="6"/>
    </row>
    <row r="39" spans="1:46" s="13" customFormat="1" ht="36" customHeight="1" thickBot="1" x14ac:dyDescent="0.7">
      <c r="A39" s="58"/>
      <c r="B39" s="698" t="s">
        <v>342</v>
      </c>
      <c r="C39" s="693"/>
      <c r="D39" s="6"/>
      <c r="E39" s="818" t="s">
        <v>314</v>
      </c>
      <c r="F39" s="744"/>
      <c r="G39" s="33"/>
      <c r="H39" s="1185"/>
      <c r="I39" s="1184" t="s">
        <v>578</v>
      </c>
      <c r="J39" s="1184"/>
      <c r="K39" s="1184"/>
      <c r="L39" s="1184"/>
      <c r="M39" s="1184"/>
      <c r="N39" s="716"/>
      <c r="O39" s="604"/>
      <c r="P39" s="602"/>
      <c r="Q39" s="602"/>
      <c r="R39" s="602"/>
      <c r="S39" s="603"/>
      <c r="T39" s="108"/>
      <c r="U39" s="109"/>
      <c r="V39" s="109"/>
      <c r="W39" s="109"/>
      <c r="X39" s="109"/>
      <c r="Y39" s="116"/>
      <c r="Z39" s="117"/>
      <c r="AA39" s="117"/>
      <c r="AB39" s="117"/>
      <c r="AC39" s="117"/>
      <c r="AD39" s="118"/>
      <c r="AE39" s="119"/>
      <c r="AF39" s="119"/>
      <c r="AG39" s="119"/>
      <c r="AH39" s="120"/>
      <c r="AI39" s="886"/>
      <c r="AJ39" s="886"/>
      <c r="AK39" s="886"/>
      <c r="AL39" s="886"/>
    </row>
    <row r="40" spans="1:46" s="17" customFormat="1" ht="36" customHeight="1" x14ac:dyDescent="0.2">
      <c r="A40" s="58"/>
      <c r="B40" s="698" t="s">
        <v>343</v>
      </c>
      <c r="C40" s="693"/>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s="886"/>
      <c r="AJ40" s="886"/>
      <c r="AK40" s="886"/>
      <c r="AL40" s="886"/>
    </row>
    <row r="41" spans="1:46" s="17" customFormat="1" ht="36" customHeight="1" x14ac:dyDescent="0.45">
      <c r="A41" s="58"/>
      <c r="B41" s="698" t="s">
        <v>202</v>
      </c>
      <c r="C41" s="693"/>
      <c r="D41" s="13"/>
      <c r="E41" s="124"/>
      <c r="F41" s="1320"/>
      <c r="G41" s="1320"/>
      <c r="H41" s="1320"/>
      <c r="I41" s="1320"/>
      <c r="J41" s="1320"/>
      <c r="K41" s="1320"/>
      <c r="L41" s="1320"/>
      <c r="M41" s="1320"/>
      <c r="N41" s="1320"/>
      <c r="O41" s="1320"/>
      <c r="P41" s="1320"/>
      <c r="Q41" s="1320"/>
      <c r="R41" s="1320"/>
      <c r="S41" s="1320"/>
      <c r="T41" s="1320"/>
      <c r="U41" s="1320"/>
      <c r="V41" s="1320"/>
      <c r="W41" s="1320"/>
      <c r="X41" s="1320"/>
      <c r="Y41" s="1320"/>
      <c r="Z41" s="1320"/>
      <c r="AA41" s="1320"/>
      <c r="AB41" s="1320"/>
      <c r="AC41" s="1320"/>
      <c r="AD41" s="1320"/>
      <c r="AE41" s="1320"/>
      <c r="AF41" s="1320"/>
      <c r="AG41" s="79"/>
      <c r="AH41" s="125"/>
      <c r="AI41" s="886"/>
      <c r="AJ41" s="886"/>
      <c r="AK41" s="886"/>
      <c r="AL41" s="886"/>
    </row>
    <row r="42" spans="1:46" s="13" customFormat="1" ht="29.25" customHeight="1" x14ac:dyDescent="0.45">
      <c r="A42" s="58"/>
      <c r="B42" s="698" t="s">
        <v>348</v>
      </c>
      <c r="C42" s="693"/>
      <c r="D42" s="390"/>
      <c r="E42" s="391"/>
      <c r="F42" s="1314" t="s">
        <v>140</v>
      </c>
      <c r="G42" s="1314"/>
      <c r="H42" s="1314"/>
      <c r="I42" s="1314"/>
      <c r="J42" s="1314"/>
      <c r="K42" s="1314"/>
      <c r="L42" s="1314"/>
      <c r="M42" s="1314"/>
      <c r="N42" s="1314"/>
      <c r="O42" s="1314"/>
      <c r="P42" s="1314"/>
      <c r="Q42" s="1314"/>
      <c r="R42" s="1314"/>
      <c r="S42" s="1314"/>
      <c r="T42" s="1314"/>
      <c r="U42" s="1314"/>
      <c r="V42" s="1314"/>
      <c r="W42" s="1314"/>
      <c r="X42" s="1314"/>
      <c r="Y42" s="1314"/>
      <c r="Z42" s="1314"/>
      <c r="AA42" s="1314"/>
      <c r="AB42" s="1314"/>
      <c r="AC42" s="1314"/>
      <c r="AD42" s="1314"/>
      <c r="AE42" s="1314"/>
      <c r="AF42" s="1314"/>
      <c r="AG42" s="819"/>
      <c r="AH42" s="389"/>
      <c r="AI42" s="886"/>
      <c r="AJ42" s="886"/>
      <c r="AK42" s="886"/>
      <c r="AL42" s="886"/>
      <c r="AM42" s="86"/>
    </row>
    <row r="43" spans="1:46" s="11" customFormat="1" ht="29.25" customHeight="1" x14ac:dyDescent="0.2">
      <c r="A43" s="58"/>
      <c r="B43" s="698" t="s">
        <v>344</v>
      </c>
      <c r="C43" s="693"/>
      <c r="D43" s="13"/>
      <c r="E43" s="820"/>
      <c r="F43" s="821"/>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22"/>
      <c r="AI43" s="886"/>
      <c r="AJ43" s="886"/>
      <c r="AK43" s="886"/>
      <c r="AL43" s="886"/>
      <c r="AM43" s="10"/>
      <c r="AN43" s="10"/>
      <c r="AO43" s="10"/>
      <c r="AP43" s="10"/>
      <c r="AQ43" s="10"/>
      <c r="AR43" s="10"/>
      <c r="AS43" s="10"/>
      <c r="AT43" s="10"/>
    </row>
    <row r="44" spans="1:46" s="17" customFormat="1" ht="29.25" customHeight="1" x14ac:dyDescent="0.2">
      <c r="A44" s="58"/>
      <c r="B44" s="698" t="s">
        <v>201</v>
      </c>
      <c r="C44" s="693"/>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x14ac:dyDescent="0.2">
      <c r="A45" s="58"/>
      <c r="B45" s="698" t="s">
        <v>345</v>
      </c>
      <c r="C45" s="693"/>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thickBot="1" x14ac:dyDescent="0.25">
      <c r="A46" s="58"/>
      <c r="B46" s="699" t="s">
        <v>172</v>
      </c>
      <c r="C46" s="693"/>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x14ac:dyDescent="0.2">
      <c r="A47" s="58"/>
      <c r="B47" s="60"/>
      <c r="C47" s="59"/>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thickBot="1" x14ac:dyDescent="0.25">
      <c r="A48" s="851"/>
      <c r="B48" s="852" t="s">
        <v>675</v>
      </c>
      <c r="C48" s="853"/>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x14ac:dyDescent="0.2">
      <c r="A49" s="1043"/>
      <c r="B49" s="1043"/>
      <c r="C49" s="1043"/>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825" customFormat="1" ht="36" customHeight="1" x14ac:dyDescent="0.4">
      <c r="A50" s="1043"/>
      <c r="B50" s="1043"/>
      <c r="C50" s="1043"/>
      <c r="D50" s="824"/>
      <c r="E50" s="823"/>
      <c r="F50" s="823"/>
      <c r="G50" s="823"/>
      <c r="H50"/>
      <c r="I50"/>
      <c r="J50"/>
      <c r="K50"/>
      <c r="L50"/>
      <c r="M50"/>
      <c r="N50"/>
      <c r="O50"/>
      <c r="P50"/>
      <c r="Q50"/>
      <c r="R50"/>
      <c r="S50"/>
      <c r="T50"/>
      <c r="U50"/>
      <c r="V50"/>
      <c r="W50"/>
      <c r="X50"/>
      <c r="Y50"/>
      <c r="Z50"/>
      <c r="AA50"/>
      <c r="AB50"/>
      <c r="AC50"/>
      <c r="AD50" s="823"/>
      <c r="AE50" s="823"/>
      <c r="AF50" s="823"/>
      <c r="AG50" s="823"/>
      <c r="AH50" s="823"/>
      <c r="AI50" s="823"/>
      <c r="AJ50" s="823"/>
      <c r="AR50" s="826"/>
    </row>
    <row r="51" spans="1:46" s="825" customFormat="1" ht="36" customHeight="1" x14ac:dyDescent="0.4">
      <c r="A51" s="1043"/>
      <c r="B51" s="1043"/>
      <c r="C51" s="1043"/>
      <c r="D51" s="824"/>
      <c r="E51" s="823"/>
      <c r="F51" s="823"/>
      <c r="G51" s="823"/>
      <c r="H51"/>
      <c r="I51"/>
      <c r="J51"/>
      <c r="K51"/>
      <c r="L51"/>
      <c r="M51"/>
      <c r="N51"/>
      <c r="O51"/>
      <c r="P51"/>
      <c r="Q51"/>
      <c r="R51"/>
      <c r="S51"/>
      <c r="T51"/>
      <c r="U51"/>
      <c r="V51"/>
      <c r="W51"/>
      <c r="X51"/>
      <c r="Y51"/>
      <c r="Z51"/>
      <c r="AA51"/>
      <c r="AB51"/>
      <c r="AC51"/>
      <c r="AD51" s="823"/>
      <c r="AE51" s="823"/>
      <c r="AF51" s="823"/>
      <c r="AG51" s="823"/>
      <c r="AH51" s="823"/>
      <c r="AI51" s="823"/>
      <c r="AJ51" s="823"/>
      <c r="AR51" s="826"/>
    </row>
    <row r="52" spans="1:46" s="825" customFormat="1" ht="36" customHeight="1" x14ac:dyDescent="0.4">
      <c r="A52" s="1043"/>
      <c r="B52" s="1043"/>
      <c r="C52" s="1043"/>
      <c r="D52" s="824"/>
      <c r="E52" s="823"/>
      <c r="F52" s="823"/>
      <c r="G52" s="823"/>
      <c r="H52"/>
      <c r="I52"/>
      <c r="J52"/>
      <c r="K52"/>
      <c r="L52"/>
      <c r="M52"/>
      <c r="N52"/>
      <c r="O52"/>
      <c r="P52"/>
      <c r="Q52"/>
      <c r="R52"/>
      <c r="S52"/>
      <c r="T52"/>
      <c r="U52"/>
      <c r="V52"/>
      <c r="W52"/>
      <c r="X52"/>
      <c r="Y52"/>
      <c r="Z52"/>
      <c r="AA52"/>
      <c r="AB52"/>
      <c r="AC52"/>
      <c r="AD52" s="823"/>
      <c r="AE52" s="823"/>
      <c r="AF52" s="823"/>
      <c r="AG52" s="823"/>
      <c r="AH52" s="823"/>
      <c r="AI52" s="823"/>
      <c r="AJ52" s="823"/>
      <c r="AR52" s="826"/>
    </row>
    <row r="53" spans="1:46" s="825" customFormat="1" ht="36" customHeight="1" x14ac:dyDescent="0.4">
      <c r="A53" s="1043"/>
      <c r="B53" s="1043"/>
      <c r="C53" s="1043"/>
      <c r="D53" s="824"/>
      <c r="E53" s="823"/>
      <c r="F53" s="823"/>
      <c r="G53" s="823"/>
      <c r="H53"/>
      <c r="I53"/>
      <c r="J53"/>
      <c r="K53"/>
      <c r="L53"/>
      <c r="M53"/>
      <c r="N53"/>
      <c r="O53"/>
      <c r="P53"/>
      <c r="Q53"/>
      <c r="R53"/>
      <c r="S53"/>
      <c r="T53"/>
      <c r="U53"/>
      <c r="V53"/>
      <c r="W53"/>
      <c r="X53"/>
      <c r="Y53"/>
      <c r="Z53"/>
      <c r="AA53"/>
      <c r="AB53"/>
      <c r="AC53"/>
      <c r="AD53" s="823"/>
      <c r="AE53" s="823"/>
      <c r="AF53" s="823"/>
      <c r="AG53" s="823"/>
      <c r="AH53" s="823"/>
      <c r="AI53" s="823"/>
      <c r="AJ53" s="823"/>
      <c r="AR53" s="826"/>
    </row>
    <row r="54" spans="1:46" s="825" customFormat="1" ht="36" customHeight="1" x14ac:dyDescent="0.4">
      <c r="A54" s="1043"/>
      <c r="B54" s="1043"/>
      <c r="C54" s="1043"/>
      <c r="D54" s="824"/>
      <c r="E54" s="823"/>
      <c r="F54" s="823"/>
      <c r="G54" s="823"/>
      <c r="H54"/>
      <c r="I54"/>
      <c r="J54"/>
      <c r="K54"/>
      <c r="L54"/>
      <c r="M54"/>
      <c r="N54"/>
      <c r="O54"/>
      <c r="P54"/>
      <c r="Q54"/>
      <c r="R54"/>
      <c r="S54"/>
      <c r="T54"/>
      <c r="U54"/>
      <c r="V54"/>
      <c r="W54"/>
      <c r="X54"/>
      <c r="Y54"/>
      <c r="Z54"/>
      <c r="AA54"/>
      <c r="AB54"/>
      <c r="AC54"/>
      <c r="AD54" s="823"/>
      <c r="AE54" s="823"/>
      <c r="AF54" s="823"/>
      <c r="AG54" s="823"/>
      <c r="AH54" s="823"/>
      <c r="AI54" s="823"/>
      <c r="AJ54" s="823"/>
      <c r="AR54" s="826"/>
    </row>
    <row r="55" spans="1:46" s="825" customFormat="1" ht="36" customHeight="1" x14ac:dyDescent="0.4">
      <c r="A55" s="1043"/>
      <c r="B55" s="1043"/>
      <c r="C55" s="1043"/>
      <c r="D55" s="824"/>
      <c r="E55" s="823"/>
      <c r="F55"/>
      <c r="G55"/>
      <c r="H55"/>
      <c r="I55"/>
      <c r="J55"/>
      <c r="K55"/>
      <c r="L55"/>
      <c r="M55"/>
      <c r="N55"/>
      <c r="O55"/>
      <c r="P55"/>
      <c r="Q55"/>
      <c r="R55"/>
      <c r="S55"/>
      <c r="T55"/>
      <c r="U55"/>
      <c r="V55"/>
      <c r="W55"/>
      <c r="X55"/>
      <c r="Y55"/>
      <c r="Z55"/>
      <c r="AA55"/>
      <c r="AB55"/>
      <c r="AC55"/>
      <c r="AD55" s="823"/>
      <c r="AE55" s="823"/>
      <c r="AF55" s="823"/>
      <c r="AG55" s="823"/>
      <c r="AH55" s="823"/>
      <c r="AI55" s="823"/>
      <c r="AJ55" s="823"/>
      <c r="AR55" s="826"/>
    </row>
    <row r="56" spans="1:46" s="825" customFormat="1" ht="36" customHeight="1" x14ac:dyDescent="0.4">
      <c r="A56" s="1043"/>
      <c r="B56" s="1043"/>
      <c r="C56" s="1043"/>
      <c r="D56" s="824"/>
      <c r="E56" s="823"/>
      <c r="F56"/>
      <c r="G56"/>
      <c r="H56"/>
      <c r="I56"/>
      <c r="J56"/>
      <c r="K56"/>
      <c r="L56"/>
      <c r="M56"/>
      <c r="N56"/>
      <c r="O56"/>
      <c r="P56"/>
      <c r="Q56"/>
      <c r="R56"/>
      <c r="S56"/>
      <c r="T56"/>
      <c r="U56"/>
      <c r="V56"/>
      <c r="W56"/>
      <c r="X56"/>
      <c r="Y56"/>
      <c r="Z56"/>
      <c r="AA56"/>
      <c r="AB56"/>
      <c r="AC56"/>
      <c r="AD56" s="823"/>
      <c r="AE56" s="823"/>
      <c r="AF56" s="823"/>
      <c r="AG56" s="823"/>
      <c r="AH56" s="823"/>
      <c r="AI56" s="823"/>
      <c r="AJ56" s="823"/>
      <c r="AR56" s="826"/>
    </row>
    <row r="57" spans="1:46" s="825" customFormat="1" ht="36" customHeight="1" x14ac:dyDescent="0.4">
      <c r="A57" s="1043"/>
      <c r="B57" s="1043"/>
      <c r="C57" s="1043"/>
      <c r="D57" s="824"/>
      <c r="E57" s="823"/>
      <c r="F57"/>
      <c r="G57"/>
      <c r="H57"/>
      <c r="I57"/>
      <c r="J57"/>
      <c r="K57"/>
      <c r="L57"/>
      <c r="M57"/>
      <c r="N57"/>
      <c r="O57"/>
      <c r="P57"/>
      <c r="Q57"/>
      <c r="R57"/>
      <c r="S57"/>
      <c r="T57"/>
      <c r="U57"/>
      <c r="V57"/>
      <c r="W57"/>
      <c r="X57"/>
      <c r="Y57"/>
      <c r="Z57"/>
      <c r="AA57"/>
      <c r="AB57"/>
      <c r="AC57"/>
      <c r="AD57" s="823"/>
      <c r="AE57" s="823"/>
      <c r="AF57" s="823"/>
      <c r="AG57" s="823"/>
      <c r="AH57" s="823"/>
      <c r="AI57" s="823"/>
      <c r="AJ57" s="823"/>
      <c r="AR57" s="826"/>
    </row>
    <row r="58" spans="1:46" ht="36" customHeight="1" x14ac:dyDescent="0.2">
      <c r="A58" s="1043"/>
      <c r="B58" s="1043"/>
      <c r="C58" s="1043"/>
    </row>
    <row r="59" spans="1:46" ht="36" customHeight="1" x14ac:dyDescent="0.2">
      <c r="A59" s="1043"/>
      <c r="B59" s="1043"/>
      <c r="C59" s="1043"/>
    </row>
    <row r="60" spans="1:46" ht="36" customHeight="1" x14ac:dyDescent="0.2">
      <c r="A60" s="1043"/>
      <c r="B60" s="1043"/>
      <c r="C60" s="1043"/>
    </row>
    <row r="61" spans="1:46" ht="36" customHeight="1" x14ac:dyDescent="0.2">
      <c r="A61" s="1043"/>
      <c r="B61" s="1043"/>
      <c r="C61" s="1043"/>
    </row>
    <row r="62" spans="1:46" ht="36" customHeight="1" x14ac:dyDescent="0.2">
      <c r="A62" s="1043"/>
      <c r="B62" s="1043"/>
      <c r="C62" s="1043"/>
    </row>
    <row r="63" spans="1:46" ht="36" customHeight="1" x14ac:dyDescent="0.2">
      <c r="A63" s="1043"/>
      <c r="B63" s="1043"/>
      <c r="C63" s="1043"/>
    </row>
    <row r="64" spans="1:46" ht="36" customHeight="1" x14ac:dyDescent="0.2">
      <c r="A64" s="1043"/>
      <c r="B64" s="1043"/>
      <c r="C64" s="1043"/>
    </row>
    <row r="65" spans="1:3" ht="36" customHeight="1" x14ac:dyDescent="0.2">
      <c r="A65" s="1043"/>
      <c r="B65" s="1043"/>
      <c r="C65" s="1043"/>
    </row>
    <row r="66" spans="1:3" ht="36" customHeight="1" x14ac:dyDescent="0.2">
      <c r="A66" s="1043"/>
      <c r="B66" s="1043"/>
      <c r="C66" s="1043"/>
    </row>
    <row r="67" spans="1:3" ht="36" customHeight="1" x14ac:dyDescent="0.2">
      <c r="A67" s="1043"/>
      <c r="B67" s="1043"/>
      <c r="C67" s="1043"/>
    </row>
    <row r="68" spans="1:3" ht="36" customHeight="1" x14ac:dyDescent="0.2">
      <c r="A68" s="1043"/>
      <c r="B68" s="1043"/>
      <c r="C68" s="1043"/>
    </row>
    <row r="69" spans="1:3" ht="36" customHeight="1" x14ac:dyDescent="0.2">
      <c r="A69" s="1043"/>
      <c r="B69" s="1043"/>
      <c r="C69" s="1043"/>
    </row>
    <row r="70" spans="1:3" ht="36" customHeight="1" x14ac:dyDescent="0.2">
      <c r="A70" s="1043"/>
      <c r="B70" s="1043"/>
      <c r="C70" s="1043"/>
    </row>
    <row r="71" spans="1:3" ht="36" customHeight="1" x14ac:dyDescent="0.2">
      <c r="A71" s="1043"/>
      <c r="B71" s="1043"/>
      <c r="C71" s="1043"/>
    </row>
    <row r="72" spans="1:3" ht="36" customHeight="1" x14ac:dyDescent="0.2">
      <c r="A72" s="1043"/>
      <c r="B72" s="1043"/>
      <c r="C72" s="1043"/>
    </row>
    <row r="73" spans="1:3" ht="36" customHeight="1" x14ac:dyDescent="0.2">
      <c r="A73" s="1043"/>
      <c r="B73" s="1043"/>
      <c r="C73" s="1043"/>
    </row>
    <row r="74" spans="1:3" ht="36" customHeight="1" x14ac:dyDescent="0.2">
      <c r="A74" s="1043"/>
      <c r="B74" s="1043"/>
      <c r="C74" s="1043"/>
    </row>
    <row r="75" spans="1:3" ht="36" customHeight="1" x14ac:dyDescent="0.2">
      <c r="A75" s="1043"/>
      <c r="B75" s="1043"/>
      <c r="C75" s="1043"/>
    </row>
    <row r="76" spans="1:3" ht="36" customHeight="1" x14ac:dyDescent="0.2">
      <c r="A76" s="1043"/>
      <c r="B76" s="1043"/>
      <c r="C76" s="1043"/>
    </row>
  </sheetData>
  <mergeCells count="138">
    <mergeCell ref="B6:B8"/>
    <mergeCell ref="K27:K30"/>
    <mergeCell ref="O22:O25"/>
    <mergeCell ref="P22:P25"/>
    <mergeCell ref="K22:K25"/>
    <mergeCell ref="T16:X17"/>
    <mergeCell ref="R22:R25"/>
    <mergeCell ref="V11:V14"/>
    <mergeCell ref="R16:R19"/>
    <mergeCell ref="X11:X14"/>
    <mergeCell ref="Q11:Q14"/>
    <mergeCell ref="P11:P14"/>
    <mergeCell ref="L22:L25"/>
    <mergeCell ref="M22:M25"/>
    <mergeCell ref="J27:J30"/>
    <mergeCell ref="M27:M30"/>
    <mergeCell ref="F41:AF41"/>
    <mergeCell ref="Y36:AC37"/>
    <mergeCell ref="Y34:AC35"/>
    <mergeCell ref="Y31:AC33"/>
    <mergeCell ref="F32:F34"/>
    <mergeCell ref="O26:S26"/>
    <mergeCell ref="Q27:Q30"/>
    <mergeCell ref="F27:F29"/>
    <mergeCell ref="I26:M26"/>
    <mergeCell ref="I27:I30"/>
    <mergeCell ref="L27:L30"/>
    <mergeCell ref="S27:S30"/>
    <mergeCell ref="T26:X26"/>
    <mergeCell ref="T27:T30"/>
    <mergeCell ref="U27:U30"/>
    <mergeCell ref="V27:V30"/>
    <mergeCell ref="W27:W30"/>
    <mergeCell ref="X27:X30"/>
    <mergeCell ref="AC27:AC30"/>
    <mergeCell ref="O31:S33"/>
    <mergeCell ref="T31:X31"/>
    <mergeCell ref="T32:X37"/>
    <mergeCell ref="Z22:Z25"/>
    <mergeCell ref="AC22:AC25"/>
    <mergeCell ref="AB22:AB25"/>
    <mergeCell ref="T20:X21"/>
    <mergeCell ref="T19:X19"/>
    <mergeCell ref="AC16:AC19"/>
    <mergeCell ref="F42:AF42"/>
    <mergeCell ref="AD22:AH30"/>
    <mergeCell ref="N34:N37"/>
    <mergeCell ref="Y26:AC26"/>
    <mergeCell ref="S22:S25"/>
    <mergeCell ref="O27:O30"/>
    <mergeCell ref="Y22:Y25"/>
    <mergeCell ref="X22:X25"/>
    <mergeCell ref="W22:W25"/>
    <mergeCell ref="Z27:Z30"/>
    <mergeCell ref="Y27:Y30"/>
    <mergeCell ref="T22:T25"/>
    <mergeCell ref="U22:U25"/>
    <mergeCell ref="V22:V25"/>
    <mergeCell ref="R27:R30"/>
    <mergeCell ref="J22:J25"/>
    <mergeCell ref="Q22:Q25"/>
    <mergeCell ref="AB27:AB30"/>
    <mergeCell ref="AK5:AK8"/>
    <mergeCell ref="AD9:AH10"/>
    <mergeCell ref="T8:X8"/>
    <mergeCell ref="Y8:AC8"/>
    <mergeCell ref="AD8:AH8"/>
    <mergeCell ref="F4:AA5"/>
    <mergeCell ref="T9:X10"/>
    <mergeCell ref="N8:S8"/>
    <mergeCell ref="F9:F10"/>
    <mergeCell ref="Y9:AC10"/>
    <mergeCell ref="I9:M10"/>
    <mergeCell ref="F6:AA6"/>
    <mergeCell ref="G8:M8"/>
    <mergeCell ref="AK13:AK14"/>
    <mergeCell ref="AB11:AB14"/>
    <mergeCell ref="T11:T14"/>
    <mergeCell ref="O20:S21"/>
    <mergeCell ref="I22:I25"/>
    <mergeCell ref="Z16:Z19"/>
    <mergeCell ref="E22:E25"/>
    <mergeCell ref="O11:O14"/>
    <mergeCell ref="O15:S15"/>
    <mergeCell ref="AD20:AH20"/>
    <mergeCell ref="I20:M21"/>
    <mergeCell ref="Y20:AC21"/>
    <mergeCell ref="AA22:AA25"/>
    <mergeCell ref="AD18:AH19"/>
    <mergeCell ref="T15:X15"/>
    <mergeCell ref="Y15:AC15"/>
    <mergeCell ref="W11:W14"/>
    <mergeCell ref="R11:R14"/>
    <mergeCell ref="AB16:AB19"/>
    <mergeCell ref="AA16:AA19"/>
    <mergeCell ref="Y16:Y19"/>
    <mergeCell ref="AD15:AH15"/>
    <mergeCell ref="AD16:AH17"/>
    <mergeCell ref="AC11:AC14"/>
    <mergeCell ref="E2:E4"/>
    <mergeCell ref="S11:S14"/>
    <mergeCell ref="E9:E10"/>
    <mergeCell ref="O9:S10"/>
    <mergeCell ref="O16:O19"/>
    <mergeCell ref="S16:S19"/>
    <mergeCell ref="I13:I16"/>
    <mergeCell ref="J13:J16"/>
    <mergeCell ref="K13:K16"/>
    <mergeCell ref="L13:L16"/>
    <mergeCell ref="M13:M16"/>
    <mergeCell ref="I17:M17"/>
    <mergeCell ref="I18:M19"/>
    <mergeCell ref="F2:AH3"/>
    <mergeCell ref="Q16:Q19"/>
    <mergeCell ref="G11:G16"/>
    <mergeCell ref="AD14:AH14"/>
    <mergeCell ref="P16:P19"/>
    <mergeCell ref="U11:U14"/>
    <mergeCell ref="T18:X18"/>
    <mergeCell ref="AD11:AH13"/>
    <mergeCell ref="Z11:Z14"/>
    <mergeCell ref="AA11:AA14"/>
    <mergeCell ref="Y11:Y14"/>
    <mergeCell ref="AA27:AA30"/>
    <mergeCell ref="H31:H33"/>
    <mergeCell ref="I33:M33"/>
    <mergeCell ref="H34:H36"/>
    <mergeCell ref="I34:M35"/>
    <mergeCell ref="O34:O37"/>
    <mergeCell ref="P34:P37"/>
    <mergeCell ref="Q34:Q37"/>
    <mergeCell ref="R34:R37"/>
    <mergeCell ref="S34:S37"/>
    <mergeCell ref="I36:M36"/>
    <mergeCell ref="I37:M38"/>
    <mergeCell ref="H37:H39"/>
    <mergeCell ref="I39:M39"/>
    <mergeCell ref="I31:M32"/>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W27:W30" location="'TGMB Agenda'!A1" tooltip="Task Group mb Agenda" display="TG  MB"/>
    <hyperlink ref="O11:O14" location="'802.11 WLAN Graphic'!A1" tooltip="Task Group af Agenda - WG11 TVWS" display="AF"/>
    <hyperlink ref="R16:R19" location="'TGac Agenda'!A1" tooltip="Task Group AC Agenda" display="AC"/>
    <hyperlink ref="J27:J30" location="TGAH!A1" tooltip="S1G Study Group" display="AH"/>
    <hyperlink ref="K27:K30" location="'TGAE Agenda'!A1" tooltip="Task Group AE  - QoSMAN" display="'TGAE Agenda'!A1"/>
    <hyperlink ref="AB11:AB12" location="'TGU Agenda'!A1" tooltip="Task Group u Agenda" display="TGU"/>
    <hyperlink ref="AB11:AB14" location="'TGaa Agenda'!A1" tooltip="Task Group aa Agenda" display="Tgaa"/>
    <hyperlink ref="Z16:Z19" location="'TGac Agenda'!A1" tooltip="Task Group AC Agenda" display="AC"/>
    <hyperlink ref="W11:W14" location="'TGS Agenda'!A1" tooltip="ARC Agenda" display="ARC"/>
    <hyperlink ref="V11:V14" location="'TGAE Agenda'!A1" tooltip="Task Group AE  - QoSMAN" display="'TGAE Agenda'!A1"/>
    <hyperlink ref="V22:V25" location="'TGAI Agenda'!A1" tooltip="Fast Initial Link Setup" display="FILS"/>
    <hyperlink ref="Q22:Q25" location="'TGMB Agenda'!A1" tooltip="Task Group mb Agenda" display="TG  MB"/>
    <hyperlink ref="K22:K25" location="'TGAI Agenda'!A1" tooltip="Fast Initial Link Setup" display="FILS"/>
    <hyperlink ref="K13:K16" location="'TGAI Agenda'!A1" tooltip="Fast Initial Link Setup" display="FILS"/>
    <hyperlink ref="R11:R14" location="'TGad Agenda'!A1" tooltip="Task Group AD Agenda" display="AD"/>
    <hyperlink ref="R22:R25" location="'TGac Agenda'!A1" tooltip="Task Group AC Agenda" display="AC"/>
    <hyperlink ref="Q27:Q28" location="'TGU Agenda'!A1" tooltip="Task Group u Agenda" display="TGU"/>
    <hyperlink ref="Q27:Q30" location="'TGaa Agenda'!A1" tooltip="Task Group aa Agenda" display="Tgaa"/>
    <hyperlink ref="P22:P25" location="'TGAI Agenda'!A1" tooltip="Fast Initial Link Setup" display="FILS"/>
    <hyperlink ref="S22:S25" location="TGAH!A1" tooltip="S1G Study Group" display="AH"/>
    <hyperlink ref="O16:O19" location="REG!A1" tooltip="Regulatory ad hoc" display="REG"/>
    <hyperlink ref="T11:T14" location="'802.11 WLAN Graphic'!A1" tooltip="Task Group af Agenda - WG11 TVWS" display="AF"/>
    <hyperlink ref="X22:X25" location="'TGac Agenda'!A1" tooltip="Task Group AC Agenda" display="AC"/>
    <hyperlink ref="X27:X30" location="'TGad Agenda'!A1" tooltip="Task Group AD Agenda" display="AD"/>
    <hyperlink ref="U11:U14" location="TGAH!A1" tooltip="S1G Study Group" display="AH"/>
    <hyperlink ref="V27:V30" location="'TGAI Agenda'!A1" tooltip="Fast Initial Link Setup" display="FILS"/>
    <hyperlink ref="U27:U30" location="TGAH!A1" tooltip="S1G Study Group" display="AH"/>
    <hyperlink ref="Z27:Z30" location="'TGac Agenda'!A1" tooltip="Task Group AC Agenda" display="AC"/>
    <hyperlink ref="Z22:Z25" location="'TGac Agenda'!A1" tooltip="Task Group AC Agenda" display="AC"/>
    <hyperlink ref="AA22:AA25" location="'TGAI Agenda'!A1" tooltip="Fast Initial Link Setup" display="FILS"/>
    <hyperlink ref="J13:J14" location="'TGU Agenda'!A1" tooltip="Task Group u Agenda" display="TGU"/>
    <hyperlink ref="J13:J16" location="'TGaa Agenda'!A1" tooltip="Task Group aa Agenda" display="Tgaa"/>
    <hyperlink ref="L13:L16" location="TGAH!A1" tooltip="S1G Study Group" display="AH"/>
    <hyperlink ref="L22:L25" location="'TGac Agenda'!A1" tooltip="Task Group AC Agenda" display="AC"/>
    <hyperlink ref="L27:L30" location="'TGad Agenda'!A1" tooltip="Task Group AD Agenda" display="AD"/>
    <hyperlink ref="I22:I25" location="'802.11 WLAN Graphic'!A1" tooltip="Task Group af Agenda - WG11 TVWS" display="AF"/>
    <hyperlink ref="J22:J23" location="'TGU Agenda'!A1" tooltip="Task Group u Agenda" display="TGU"/>
    <hyperlink ref="J22:J25" location="'TGaa Agenda'!A1" tooltip="Task Group aa Agenda" display="Tgaa"/>
    <hyperlink ref="P11:P14" location="TGAH!A1" tooltip="S1G Study Group" display="AH"/>
    <hyperlink ref="P16:P19" location="'TGAE Agenda'!A1" tooltip="Task Group AE  - QoSMAN" display="'TGAE Agenda'!A1"/>
    <hyperlink ref="R27:R30" location="'TGac Agenda'!A1" tooltip="Task Group AC Agenda" display="AC"/>
    <hyperlink ref="O22:O25" location="JTC1!A1" tooltip="JTC1 Agenda" display="JTC1"/>
    <hyperlink ref="S27:S30" location="'Smart Grid'!A1" tooltip="Smart Grid ad hoc" display="Smart Grid"/>
    <hyperlink ref="O27:O30" location="'802.11 WLAN Graphic'!A1" tooltip="Task Group af Agenda - WG11 TVWS" display="AF"/>
    <hyperlink ref="W22:W23" location="'TGU Agenda'!A1" tooltip="Task Group u Agenda" display="TGU"/>
    <hyperlink ref="W22:W25" location="'TGaa Agenda'!A1" tooltip="Task Group aa Agenda" display="Tgaa"/>
    <hyperlink ref="T22:T25" location="'802.11 WLAN Graphic'!A1" tooltip="Task Group af Agenda - WG11 TVWS" display="AF"/>
    <hyperlink ref="U22:U25" location="JTC1!A1" tooltip="JTC1 Agenda" display="JTC1"/>
    <hyperlink ref="AB27:AB28" location="'TGU Agenda'!A1" tooltip="Task Group u Agenda" display="TGU"/>
    <hyperlink ref="AB27:AB30" location="'TGaa Agenda'!A1" tooltip="Task Group aa Agenda" display="Tgaa"/>
    <hyperlink ref="AB16:AB19" location="PAR!A1" tooltip="PAR Review" display="PAR"/>
    <hyperlink ref="AB22:AB25" location="JTC1!A1" tooltip="JTC1 Agenda" display="JTC1"/>
    <hyperlink ref="AC11:AC14" location="'Smart Grid'!A1" tooltip="Smart Grid ad hoc" display="Smart Grid"/>
    <hyperlink ref="AA16:AA19" location="'TGAI Agenda'!A1" tooltip="Fast Initial Link Setup" display="FILS"/>
    <hyperlink ref="Z11:Z14" location="'TGad Agenda'!A1" tooltip="Task Group AD Agenda" display="AD"/>
    <hyperlink ref="AA11:AA14" location="'802.11 WLAN Graphic'!A1" tooltip="Task Group af Agenda - WG11 TVWS" display="AF"/>
    <hyperlink ref="AA27:AA30" location="'802.11 WLAN Graphic'!A1" tooltip="Task Group af Agenda - WG11 TVWS" display="AF"/>
    <hyperlink ref="Y16:Y19" location="TGAH!A1" tooltip="S1G Study Group" display="AH"/>
    <hyperlink ref="Y11:Y14" location="'TGAE Agenda'!A1" tooltip="Task Group AE  - QoSMAN" display="'TGAE Agenda'!A1"/>
    <hyperlink ref="Y22:Y25" location="'TGMB Agenda'!A1" tooltip="Task Group mb Agenda" display="TG  MB"/>
    <hyperlink ref="Y27:Y30" location="TGAH!A1" tooltip="S1G Study Group" display="AH"/>
    <hyperlink ref="B11" location="'802.11 WG Agenda'!A1" tooltip="802.11 WG Agenda" display="WG"/>
    <hyperlink ref="B13" location="'WNG SC Agenda'!A1" tooltip="Wireless LANs Next Generation SC Agenda" display="WNG SC"/>
    <hyperlink ref="B10" location="'802.11 WLAN Graphic'!A1" tooltip="802.11 Session Graphic" display="Graphic"/>
    <hyperlink ref="B20" location="'TGMB Agenda'!A1" tooltip="Task Group mb Agenda" display="TGMB"/>
    <hyperlink ref="B36" location="'Courtesy Notice'!A1" tooltip="Courtesy Notice for Session Attendees" display="Notice"/>
    <hyperlink ref="B38" location="Title!A1" tooltip="Document Title" display="Title"/>
    <hyperlink ref="B41" r:id="rId1" tooltip="Code of Ethics"/>
    <hyperlink ref="B46" location="References!A1" tooltip="802.11 WG Communication References" display="Reference"/>
    <hyperlink ref="B35" location="'802.11 Cover'!A1" tooltip="Cover Page" display="Cover"/>
    <hyperlink ref="B40" r:id="rId2" tooltip="Antitrust and Competition Policy"/>
    <hyperlink ref="B43" r:id="rId3" tooltip="IEEE-SA PatCom"/>
    <hyperlink ref="B37" r:id="rId4" tooltip="WG Officers and Contact Details"/>
    <hyperlink ref="B44" r:id="rId5" tooltip="Patent Policy"/>
    <hyperlink ref="B45" r:id="rId6" tooltip="Patent FAQ"/>
    <hyperlink ref="B39" r:id="rId7" tooltip="Affiliation FAQ"/>
    <hyperlink ref="B42" r:id="rId8" tooltip="IEEE-SA Letter of Assurance Form"/>
    <hyperlink ref="B15" location="JTC1!A1" tooltip="JTC1 AdHoc Agenda" display="JTC1"/>
    <hyperlink ref="B23" location="'TGad Agenda'!A1" tooltip="Task Group AD Agenda" display="TGad"/>
    <hyperlink ref="B16" location="REG!A1" tooltip="Regulatory ad hoc" display="REG"/>
    <hyperlink ref="B24" location="'TGAE Agenda'!A1" tooltip="Task Group AE QosMan" display="TGae"/>
    <hyperlink ref="B25" location="'TGAF Agenda'!A1" tooltip="Task Group AF TV11 White Space" display="TGaf"/>
    <hyperlink ref="B17" location="'Smart Grid'!A1" tooltip="SMART GRID ad hoc" display="Smt Grid"/>
    <hyperlink ref="B26" location="TGAH!A1" tooltip="Sub-1GHz " display="TGah"/>
    <hyperlink ref="B34" r:id="rId9" tooltip="Teleconference Calendar"/>
    <hyperlink ref="B33" r:id="rId10" tooltip="WG11 Home Page"/>
    <hyperlink ref="B27" location="TGAI!A1" tooltip="TGai- Fast Initial Link Setup" display="TGai "/>
    <hyperlink ref="S11:S14" location="'TGac Agenda'!A1" tooltip="Task Group AC Agenda" display="AC"/>
    <hyperlink ref="R34:R37" location="'TGac Agenda'!A1" tooltip="Task Group AC Agenda" display="AC"/>
    <hyperlink ref="X11:X14" location="'TGac Agenda'!A1" tooltip="Task Group AC Agenda" display="AC"/>
    <hyperlink ref="T27:T30" location="'TGac Agenda'!A1" tooltip="Task Group AC Agenda" display="AC"/>
    <hyperlink ref="Q34:Q37" location="'WNG SC Agenda'!A1" tooltip="Wireless LANs Next Generation SC Agenda" display="WNG SC"/>
  </hyperlinks>
  <printOptions horizontalCentered="1" verticalCentered="1" gridLines="1"/>
  <pageMargins left="0.25" right="0.25" top="0.25" bottom="0.75" header="0.5" footer="0.5"/>
  <pageSetup scale="35" fitToHeight="0"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O1107"/>
  <sheetViews>
    <sheetView showGridLines="0" zoomScale="75" zoomScaleNormal="75" zoomScaleSheetLayoutView="84" workbookViewId="0">
      <selection activeCell="J66" sqref="J66"/>
    </sheetView>
  </sheetViews>
  <sheetFormatPr defaultColWidth="12.5703125" defaultRowHeight="15.75" customHeight="1" x14ac:dyDescent="0.2"/>
  <cols>
    <col min="1" max="1" width="1.42578125" customWidth="1"/>
    <col min="2" max="2" width="12.42578125" customWidth="1"/>
    <col min="3" max="3" width="1.42578125" customWidth="1"/>
    <col min="4" max="4" width="1.5703125" style="788"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659" customWidth="1"/>
    <col min="13" max="13" width="5.5703125" style="247" customWidth="1"/>
    <col min="14" max="14" width="12.7109375" style="366" customWidth="1"/>
    <col min="15" max="15" width="3.5703125" style="87" customWidth="1"/>
  </cols>
  <sheetData>
    <row r="1" spans="1:15" ht="15.75" customHeight="1" x14ac:dyDescent="0.2">
      <c r="A1" s="848"/>
      <c r="B1" s="849" t="s">
        <v>675</v>
      </c>
      <c r="C1" s="57"/>
      <c r="D1" s="789"/>
      <c r="E1" s="327"/>
      <c r="F1" s="327"/>
      <c r="G1" s="327"/>
    </row>
    <row r="2" spans="1:15" ht="15.75" customHeight="1" thickBot="1" x14ac:dyDescent="0.25">
      <c r="A2" s="850"/>
      <c r="B2" s="752"/>
      <c r="C2" s="59"/>
      <c r="E2" s="328"/>
      <c r="F2" s="329"/>
      <c r="G2" s="329"/>
      <c r="H2" s="93"/>
      <c r="I2" s="93"/>
      <c r="J2" s="93"/>
      <c r="K2" s="93"/>
      <c r="L2" s="329"/>
      <c r="M2" s="248"/>
      <c r="N2" s="367"/>
      <c r="O2" s="88"/>
    </row>
    <row r="3" spans="1:15" ht="15.75" customHeight="1" thickBot="1" x14ac:dyDescent="0.25">
      <c r="A3" s="850"/>
      <c r="B3" s="392" t="s">
        <v>106</v>
      </c>
      <c r="C3" s="59"/>
      <c r="E3" s="1369" t="str">
        <f>'802.11 Cover'!$E$2</f>
        <v>130th IEEE 802.11 WIRELESS LOCAL AREA NETWORKS SESSION</v>
      </c>
      <c r="F3" s="1370"/>
      <c r="G3" s="1370"/>
      <c r="H3" s="1371"/>
      <c r="I3" s="1371"/>
      <c r="J3" s="1371"/>
      <c r="K3" s="1371"/>
      <c r="L3" s="1371"/>
      <c r="M3" s="1371"/>
      <c r="N3" s="1372"/>
      <c r="O3" s="88"/>
    </row>
    <row r="4" spans="1:15" ht="15.75" customHeight="1" x14ac:dyDescent="0.2">
      <c r="A4" s="850"/>
      <c r="B4" s="1155" t="str">
        <f>Title!$B$4</f>
        <v>R2</v>
      </c>
      <c r="C4" s="59"/>
      <c r="E4" s="1373" t="str">
        <f>'802.11 Cover'!$E$5</f>
        <v>Atlanta, Georgia, US</v>
      </c>
      <c r="F4" s="1374"/>
      <c r="G4" s="1374"/>
      <c r="H4" s="1374"/>
      <c r="I4" s="1374"/>
      <c r="J4" s="1374"/>
      <c r="K4" s="1374"/>
      <c r="L4" s="1374"/>
      <c r="M4" s="1374"/>
      <c r="N4" s="1375"/>
      <c r="O4" s="88"/>
    </row>
    <row r="5" spans="1:15" ht="15.75" customHeight="1" x14ac:dyDescent="0.2">
      <c r="A5" s="850"/>
      <c r="B5" s="1156"/>
      <c r="C5" s="59"/>
      <c r="E5" s="1376" t="str">
        <f>'802.11 Cover'!$E$7</f>
        <v>November 6-11, 2011</v>
      </c>
      <c r="F5" s="1377"/>
      <c r="G5" s="1377"/>
      <c r="H5" s="1377"/>
      <c r="I5" s="1377"/>
      <c r="J5" s="1377"/>
      <c r="K5" s="1377"/>
      <c r="L5" s="1377"/>
      <c r="M5" s="1377"/>
      <c r="N5" s="1378"/>
      <c r="O5" s="128"/>
    </row>
    <row r="6" spans="1:15" ht="15.75" customHeight="1" thickBot="1" x14ac:dyDescent="0.25">
      <c r="A6" s="850"/>
      <c r="B6" s="1157"/>
      <c r="C6" s="59"/>
      <c r="E6" s="330"/>
      <c r="F6" s="331"/>
      <c r="G6" s="331"/>
      <c r="H6" s="129"/>
      <c r="I6" s="130"/>
      <c r="J6" s="130"/>
      <c r="K6" s="130"/>
      <c r="L6" s="130"/>
      <c r="M6" s="249"/>
      <c r="N6" s="131"/>
      <c r="O6" s="128"/>
    </row>
    <row r="7" spans="1:15" ht="15.75" customHeight="1" thickBot="1" x14ac:dyDescent="0.25">
      <c r="A7" s="850"/>
      <c r="B7" s="60"/>
      <c r="C7" s="753"/>
      <c r="D7" s="790"/>
      <c r="E7" s="332"/>
      <c r="F7" s="333"/>
      <c r="G7" s="333"/>
      <c r="H7" s="23"/>
      <c r="I7" s="23"/>
      <c r="J7" s="23"/>
      <c r="K7" s="23"/>
      <c r="L7" s="660"/>
      <c r="M7" s="250"/>
      <c r="N7" s="368"/>
      <c r="O7" s="88"/>
    </row>
    <row r="8" spans="1:15" ht="15.75" customHeight="1" x14ac:dyDescent="0.2">
      <c r="A8" s="850"/>
      <c r="B8" s="677" t="s">
        <v>169</v>
      </c>
      <c r="C8" s="678"/>
      <c r="E8" s="1379" t="s">
        <v>569</v>
      </c>
      <c r="F8" s="1380"/>
      <c r="G8" s="1380"/>
      <c r="H8" s="1381"/>
      <c r="I8" s="1381"/>
      <c r="J8" s="1381"/>
      <c r="K8" s="1381"/>
      <c r="L8" s="1381"/>
      <c r="M8" s="1381"/>
      <c r="N8" s="1382"/>
      <c r="O8" s="89"/>
    </row>
    <row r="9" spans="1:15" ht="15.75" customHeight="1" x14ac:dyDescent="0.2">
      <c r="A9" s="850"/>
      <c r="B9" s="679" t="s">
        <v>198</v>
      </c>
      <c r="C9" s="678"/>
      <c r="E9" s="1383" t="s">
        <v>375</v>
      </c>
      <c r="F9" s="1384"/>
      <c r="G9" s="1384"/>
      <c r="H9" s="1384"/>
      <c r="I9" s="1384"/>
      <c r="J9" s="1384"/>
      <c r="K9" s="1384"/>
      <c r="L9" s="1384"/>
      <c r="M9" s="1384"/>
      <c r="N9" s="1385"/>
      <c r="O9" s="132"/>
    </row>
    <row r="10" spans="1:15" ht="15.75" customHeight="1" x14ac:dyDescent="0.2">
      <c r="A10" s="58"/>
      <c r="B10" s="60"/>
      <c r="C10" s="59"/>
      <c r="E10" s="1388" t="s">
        <v>141</v>
      </c>
      <c r="F10" s="1389"/>
      <c r="G10" s="1389"/>
      <c r="H10" s="1389"/>
      <c r="I10" s="1389"/>
      <c r="J10" s="1389"/>
      <c r="K10" s="1389"/>
      <c r="L10" s="1389"/>
      <c r="M10" s="1389"/>
      <c r="N10" s="1390"/>
      <c r="O10" s="132"/>
    </row>
    <row r="11" spans="1:15" ht="15.75" customHeight="1" x14ac:dyDescent="0.2">
      <c r="A11" s="850"/>
      <c r="B11" s="680" t="s">
        <v>224</v>
      </c>
      <c r="C11" s="678"/>
      <c r="E11" s="1391" t="s">
        <v>458</v>
      </c>
      <c r="F11" s="1392"/>
      <c r="G11" s="1392"/>
      <c r="H11" s="1392"/>
      <c r="I11" s="1392"/>
      <c r="J11" s="1392"/>
      <c r="K11" s="1392"/>
      <c r="L11" s="1392"/>
      <c r="M11" s="1392"/>
      <c r="N11" s="1393"/>
      <c r="O11" s="133"/>
    </row>
    <row r="12" spans="1:15" ht="15.75" customHeight="1" thickBot="1" x14ac:dyDescent="0.25">
      <c r="A12" s="58"/>
      <c r="B12" s="692" t="s">
        <v>338</v>
      </c>
      <c r="C12" s="678"/>
      <c r="E12" s="593"/>
      <c r="F12" s="593"/>
      <c r="G12" s="593"/>
      <c r="H12" s="27"/>
      <c r="I12" s="28"/>
      <c r="J12" s="1386" t="str">
        <f>Title!$B$4</f>
        <v>R2</v>
      </c>
      <c r="K12" s="28"/>
      <c r="L12" s="661"/>
      <c r="M12" s="253"/>
      <c r="N12" s="1413" t="s">
        <v>318</v>
      </c>
      <c r="O12" s="133"/>
    </row>
    <row r="13" spans="1:15" ht="15.75" customHeight="1" x14ac:dyDescent="0.2">
      <c r="A13" s="58"/>
      <c r="B13" s="689" t="s">
        <v>374</v>
      </c>
      <c r="C13" s="678"/>
      <c r="E13" s="593"/>
      <c r="F13" s="593"/>
      <c r="G13" s="593"/>
      <c r="H13" s="27"/>
      <c r="I13" s="28"/>
      <c r="J13" s="1387"/>
      <c r="K13" s="28"/>
      <c r="L13" s="661"/>
      <c r="M13" s="254"/>
      <c r="N13" s="1414"/>
      <c r="O13" s="133"/>
    </row>
    <row r="14" spans="1:15" ht="15.75" customHeight="1" x14ac:dyDescent="0.2">
      <c r="A14" s="58"/>
      <c r="B14" s="690" t="s">
        <v>467</v>
      </c>
      <c r="C14" s="691"/>
      <c r="E14" s="180">
        <v>1</v>
      </c>
      <c r="F14" s="181"/>
      <c r="G14" s="181"/>
      <c r="H14" s="181"/>
      <c r="I14" s="278"/>
      <c r="J14" s="183" t="s">
        <v>353</v>
      </c>
      <c r="K14" s="184" t="s">
        <v>243</v>
      </c>
      <c r="L14" s="184" t="s">
        <v>366</v>
      </c>
      <c r="M14" s="262">
        <v>0</v>
      </c>
      <c r="N14" s="185">
        <f>TIME(11,30,0)</f>
        <v>0.47916666666666669</v>
      </c>
      <c r="O14" s="133"/>
    </row>
    <row r="15" spans="1:15" ht="15.75" customHeight="1" x14ac:dyDescent="0.2">
      <c r="A15" s="58"/>
      <c r="B15" s="688" t="s">
        <v>493</v>
      </c>
      <c r="C15" s="615"/>
      <c r="E15" s="334"/>
      <c r="F15" s="178">
        <v>1.1000000000000001</v>
      </c>
      <c r="G15" s="178"/>
      <c r="H15" s="178"/>
      <c r="I15" s="224" t="s">
        <v>52</v>
      </c>
      <c r="J15" s="203" t="s">
        <v>354</v>
      </c>
      <c r="K15" s="204" t="s">
        <v>243</v>
      </c>
      <c r="L15" s="235" t="s">
        <v>366</v>
      </c>
      <c r="M15" s="265">
        <v>1</v>
      </c>
      <c r="N15" s="216">
        <f>N14+TIME(0,M14,0)</f>
        <v>0.47916666666666669</v>
      </c>
      <c r="O15" s="133"/>
    </row>
    <row r="16" spans="1:15" ht="15.75" customHeight="1" x14ac:dyDescent="0.25">
      <c r="A16" s="58"/>
      <c r="B16" s="60"/>
      <c r="C16" s="59"/>
      <c r="E16" s="334"/>
      <c r="F16" s="178">
        <v>1.2</v>
      </c>
      <c r="G16" s="178"/>
      <c r="H16" s="178"/>
      <c r="I16" s="224" t="s">
        <v>52</v>
      </c>
      <c r="J16" s="1140" t="s">
        <v>722</v>
      </c>
      <c r="K16" s="204" t="s">
        <v>243</v>
      </c>
      <c r="L16" s="235" t="s">
        <v>174</v>
      </c>
      <c r="M16" s="265">
        <v>1</v>
      </c>
      <c r="N16" s="216">
        <f>N15+TIME(0,M15,0)</f>
        <v>0.47986111111111113</v>
      </c>
      <c r="O16" s="140"/>
    </row>
    <row r="17" spans="1:15" ht="15.75" customHeight="1" x14ac:dyDescent="0.2">
      <c r="A17" s="58"/>
      <c r="B17" s="60"/>
      <c r="C17" s="59"/>
      <c r="E17" s="334"/>
      <c r="F17" s="178"/>
      <c r="G17" s="178"/>
      <c r="H17" s="178"/>
      <c r="I17" s="224"/>
      <c r="J17" s="279"/>
      <c r="K17" s="204"/>
      <c r="L17" s="235"/>
      <c r="M17" s="265"/>
      <c r="N17" s="216"/>
      <c r="O17" s="133"/>
    </row>
    <row r="18" spans="1:15" ht="15.75" customHeight="1" x14ac:dyDescent="0.2">
      <c r="A18" s="850"/>
      <c r="B18" s="681" t="s">
        <v>334</v>
      </c>
      <c r="C18" s="678"/>
      <c r="E18" s="335"/>
      <c r="F18" s="178">
        <v>1.3</v>
      </c>
      <c r="G18" s="280"/>
      <c r="H18" s="235"/>
      <c r="I18" s="280" t="s">
        <v>58</v>
      </c>
      <c r="J18" s="281" t="s">
        <v>351</v>
      </c>
      <c r="K18" s="204" t="s">
        <v>243</v>
      </c>
      <c r="L18" s="235" t="s">
        <v>366</v>
      </c>
      <c r="M18" s="265">
        <v>1</v>
      </c>
      <c r="N18" s="216">
        <f>N16+TIME(0,M16,0)</f>
        <v>0.48055555555555557</v>
      </c>
      <c r="O18" s="133"/>
    </row>
    <row r="19" spans="1:15" ht="21.75" customHeight="1" x14ac:dyDescent="0.25">
      <c r="A19" s="58"/>
      <c r="B19" s="683" t="s">
        <v>373</v>
      </c>
      <c r="C19" s="678"/>
      <c r="E19" s="336"/>
      <c r="F19" s="282">
        <v>1.4</v>
      </c>
      <c r="G19" s="282"/>
      <c r="H19" s="282"/>
      <c r="I19" s="222" t="s">
        <v>58</v>
      </c>
      <c r="J19" s="283" t="s">
        <v>284</v>
      </c>
      <c r="K19" s="191" t="s">
        <v>243</v>
      </c>
      <c r="L19" s="191" t="s">
        <v>57</v>
      </c>
      <c r="M19" s="263">
        <v>1</v>
      </c>
      <c r="N19" s="192">
        <f>N18+TIME(0,M18,0)</f>
        <v>0.48125000000000001</v>
      </c>
      <c r="O19" s="90"/>
    </row>
    <row r="20" spans="1:15" ht="15.75" customHeight="1" x14ac:dyDescent="0.25">
      <c r="A20" s="58"/>
      <c r="B20" s="684" t="s">
        <v>392</v>
      </c>
      <c r="C20" s="678"/>
      <c r="E20" s="284"/>
      <c r="F20" s="284"/>
      <c r="G20" s="284"/>
      <c r="H20" s="284"/>
      <c r="I20" s="285"/>
      <c r="J20" s="285"/>
      <c r="K20" s="285"/>
      <c r="L20" s="285"/>
      <c r="M20" s="286"/>
      <c r="N20" s="287"/>
      <c r="O20" s="90"/>
    </row>
    <row r="21" spans="1:15" ht="15.75" customHeight="1" x14ac:dyDescent="0.25">
      <c r="A21" s="58"/>
      <c r="B21" s="685" t="s">
        <v>391</v>
      </c>
      <c r="C21" s="678"/>
      <c r="E21" s="337">
        <v>2</v>
      </c>
      <c r="F21" s="288"/>
      <c r="G21" s="288"/>
      <c r="H21" s="288"/>
      <c r="I21" s="289" t="s">
        <v>188</v>
      </c>
      <c r="J21" s="290" t="s">
        <v>179</v>
      </c>
      <c r="K21" s="290" t="s">
        <v>243</v>
      </c>
      <c r="L21" s="841" t="s">
        <v>15</v>
      </c>
      <c r="M21" s="291">
        <v>1</v>
      </c>
      <c r="N21" s="244">
        <f>N19+TIME(0,M19,0)</f>
        <v>0.48194444444444445</v>
      </c>
      <c r="O21" s="90"/>
    </row>
    <row r="22" spans="1:15" ht="15.75" customHeight="1" x14ac:dyDescent="0.25">
      <c r="A22" s="58"/>
      <c r="B22" s="686" t="s">
        <v>469</v>
      </c>
      <c r="C22" s="678"/>
      <c r="E22" s="292"/>
      <c r="F22" s="292"/>
      <c r="G22" s="292"/>
      <c r="H22" s="292"/>
      <c r="I22" s="218"/>
      <c r="J22" s="235"/>
      <c r="K22" s="235"/>
      <c r="L22" s="235"/>
      <c r="M22" s="293"/>
      <c r="N22" s="197"/>
      <c r="O22" s="133"/>
    </row>
    <row r="23" spans="1:15" ht="15.75" customHeight="1" x14ac:dyDescent="0.25">
      <c r="A23" s="58"/>
      <c r="B23" s="687" t="s">
        <v>470</v>
      </c>
      <c r="C23" s="678"/>
      <c r="E23" s="338">
        <v>3</v>
      </c>
      <c r="F23" s="294"/>
      <c r="G23" s="294"/>
      <c r="H23" s="294"/>
      <c r="I23" s="278"/>
      <c r="J23" s="237" t="s">
        <v>252</v>
      </c>
      <c r="K23" s="184"/>
      <c r="L23" s="184"/>
      <c r="M23" s="262">
        <v>3</v>
      </c>
      <c r="N23" s="185">
        <f>N21+TIME(0,M21,0)</f>
        <v>0.4826388888888889</v>
      </c>
      <c r="O23" s="133"/>
    </row>
    <row r="24" spans="1:15" ht="15.75" customHeight="1" x14ac:dyDescent="0.2">
      <c r="A24" s="58"/>
      <c r="B24" s="766" t="s">
        <v>42</v>
      </c>
      <c r="C24" s="678"/>
      <c r="E24" s="339"/>
      <c r="F24" s="229">
        <v>3.1</v>
      </c>
      <c r="G24" s="229"/>
      <c r="H24" s="229"/>
      <c r="I24" s="218" t="s">
        <v>58</v>
      </c>
      <c r="J24" s="774" t="s">
        <v>358</v>
      </c>
      <c r="K24" s="204" t="s">
        <v>243</v>
      </c>
      <c r="L24" s="235" t="s">
        <v>368</v>
      </c>
      <c r="M24" s="265"/>
      <c r="N24" s="205"/>
      <c r="O24" s="133"/>
    </row>
    <row r="25" spans="1:15" ht="15.75" customHeight="1" x14ac:dyDescent="0.2">
      <c r="A25" s="58"/>
      <c r="B25" s="847" t="s">
        <v>36</v>
      </c>
      <c r="C25" s="678"/>
      <c r="E25" s="339"/>
      <c r="F25" s="229"/>
      <c r="G25" s="233">
        <v>1</v>
      </c>
      <c r="H25" s="229"/>
      <c r="I25" s="218"/>
      <c r="J25" s="842" t="s">
        <v>499</v>
      </c>
      <c r="K25" s="204"/>
      <c r="L25" s="235"/>
      <c r="M25" s="265"/>
      <c r="N25" s="205"/>
      <c r="O25" s="133"/>
    </row>
    <row r="26" spans="1:15" ht="15.75" customHeight="1" x14ac:dyDescent="0.2">
      <c r="A26" s="58"/>
      <c r="B26" s="60"/>
      <c r="C26" s="615"/>
      <c r="E26" s="339"/>
      <c r="F26" s="229"/>
      <c r="G26" s="178">
        <f>G25+1</f>
        <v>2</v>
      </c>
      <c r="H26" s="233"/>
      <c r="I26" s="218"/>
      <c r="J26" s="842" t="s">
        <v>459</v>
      </c>
      <c r="K26" s="204" t="s">
        <v>243</v>
      </c>
      <c r="L26" s="235" t="s">
        <v>388</v>
      </c>
      <c r="M26" s="265"/>
      <c r="N26" s="205"/>
      <c r="O26" s="133"/>
    </row>
    <row r="27" spans="1:15" ht="15.75" customHeight="1" x14ac:dyDescent="0.2">
      <c r="A27" s="58"/>
      <c r="B27" s="60"/>
      <c r="C27" s="59"/>
      <c r="E27" s="334"/>
      <c r="F27" s="178"/>
      <c r="G27" s="178">
        <f>G26+1</f>
        <v>3</v>
      </c>
      <c r="H27" s="178"/>
      <c r="I27" s="218" t="s">
        <v>58</v>
      </c>
      <c r="J27" s="843" t="s">
        <v>203</v>
      </c>
      <c r="K27" s="204" t="s">
        <v>243</v>
      </c>
      <c r="L27" s="235" t="s">
        <v>388</v>
      </c>
      <c r="M27" s="265"/>
      <c r="N27" s="205"/>
      <c r="O27" s="133"/>
    </row>
    <row r="28" spans="1:15" ht="15.75" customHeight="1" x14ac:dyDescent="0.2">
      <c r="A28" s="58"/>
      <c r="B28" s="60"/>
      <c r="C28" s="59"/>
      <c r="E28" s="339"/>
      <c r="F28" s="229"/>
      <c r="G28" s="229"/>
      <c r="H28" s="178"/>
      <c r="I28" s="218"/>
      <c r="J28" s="842" t="s">
        <v>486</v>
      </c>
      <c r="K28" s="204" t="s">
        <v>243</v>
      </c>
      <c r="L28" s="235" t="s">
        <v>388</v>
      </c>
      <c r="M28" s="265"/>
      <c r="N28" s="205"/>
      <c r="O28" s="133"/>
    </row>
    <row r="29" spans="1:15" ht="15.75" customHeight="1" x14ac:dyDescent="0.2">
      <c r="A29" s="58"/>
      <c r="B29" s="60"/>
      <c r="C29" s="59"/>
      <c r="E29" s="334"/>
      <c r="F29" s="178"/>
      <c r="G29" s="178"/>
      <c r="H29" s="178"/>
      <c r="I29" s="218" t="s">
        <v>58</v>
      </c>
      <c r="J29" s="843" t="s">
        <v>204</v>
      </c>
      <c r="K29" s="204" t="s">
        <v>243</v>
      </c>
      <c r="L29" s="235" t="s">
        <v>388</v>
      </c>
      <c r="M29" s="265"/>
      <c r="N29" s="205"/>
      <c r="O29" s="90"/>
    </row>
    <row r="30" spans="1:15" ht="15.75" customHeight="1" thickBot="1" x14ac:dyDescent="0.25">
      <c r="A30" s="58"/>
      <c r="B30" s="60"/>
      <c r="C30" s="59"/>
      <c r="E30" s="334"/>
      <c r="F30" s="178"/>
      <c r="G30" s="178"/>
      <c r="H30" s="178"/>
      <c r="I30" s="218" t="s">
        <v>58</v>
      </c>
      <c r="J30" s="843" t="s">
        <v>487</v>
      </c>
      <c r="K30" s="204" t="s">
        <v>243</v>
      </c>
      <c r="L30" s="235" t="s">
        <v>388</v>
      </c>
      <c r="M30" s="265"/>
      <c r="N30" s="205"/>
      <c r="O30" s="90"/>
    </row>
    <row r="31" spans="1:15" ht="15.75" customHeight="1" x14ac:dyDescent="0.2">
      <c r="A31" s="58"/>
      <c r="B31" s="827" t="s">
        <v>397</v>
      </c>
      <c r="C31" s="693"/>
      <c r="E31" s="334"/>
      <c r="F31" s="178"/>
      <c r="G31" s="178"/>
      <c r="H31" s="178"/>
      <c r="I31" s="218" t="s">
        <v>58</v>
      </c>
      <c r="J31" s="843" t="s">
        <v>183</v>
      </c>
      <c r="K31" s="204" t="s">
        <v>243</v>
      </c>
      <c r="L31" s="235" t="s">
        <v>388</v>
      </c>
      <c r="M31" s="265"/>
      <c r="N31" s="205"/>
      <c r="O31" s="90"/>
    </row>
    <row r="32" spans="1:15" ht="15.75" customHeight="1" x14ac:dyDescent="0.2">
      <c r="A32" s="58"/>
      <c r="B32" s="828" t="s">
        <v>346</v>
      </c>
      <c r="C32" s="693"/>
      <c r="E32" s="334"/>
      <c r="F32" s="178"/>
      <c r="G32" s="178"/>
      <c r="H32" s="178"/>
      <c r="I32" s="218" t="s">
        <v>58</v>
      </c>
      <c r="J32" s="843" t="s">
        <v>184</v>
      </c>
      <c r="K32" s="204" t="s">
        <v>243</v>
      </c>
      <c r="L32" s="235" t="s">
        <v>388</v>
      </c>
      <c r="M32" s="265"/>
      <c r="N32" s="205"/>
      <c r="O32" s="140"/>
    </row>
    <row r="33" spans="1:15" ht="15.75" customHeight="1" x14ac:dyDescent="0.2">
      <c r="A33" s="58"/>
      <c r="B33" s="694" t="s">
        <v>323</v>
      </c>
      <c r="C33" s="693"/>
      <c r="E33" s="334"/>
      <c r="F33" s="178"/>
      <c r="G33" s="178"/>
      <c r="H33" s="178"/>
      <c r="I33" s="218" t="s">
        <v>58</v>
      </c>
      <c r="J33" s="843" t="s">
        <v>488</v>
      </c>
      <c r="K33" s="204" t="s">
        <v>243</v>
      </c>
      <c r="L33" s="235" t="s">
        <v>388</v>
      </c>
      <c r="M33" s="265"/>
      <c r="N33" s="205"/>
      <c r="O33" s="140"/>
    </row>
    <row r="34" spans="1:15" ht="15.75" customHeight="1" x14ac:dyDescent="0.2">
      <c r="A34" s="58"/>
      <c r="B34" s="695" t="s">
        <v>170</v>
      </c>
      <c r="C34" s="693"/>
      <c r="E34" s="334"/>
      <c r="F34" s="178"/>
      <c r="G34" s="178"/>
      <c r="H34" s="178"/>
      <c r="I34" s="218" t="s">
        <v>58</v>
      </c>
      <c r="J34" s="843" t="s">
        <v>205</v>
      </c>
      <c r="K34" s="204" t="s">
        <v>243</v>
      </c>
      <c r="L34" s="235" t="s">
        <v>388</v>
      </c>
      <c r="M34" s="265"/>
      <c r="N34" s="205"/>
      <c r="O34" s="140"/>
    </row>
    <row r="35" spans="1:15" ht="15.75" customHeight="1" x14ac:dyDescent="0.2">
      <c r="A35" s="58"/>
      <c r="B35" s="696" t="s">
        <v>171</v>
      </c>
      <c r="C35" s="693"/>
      <c r="E35" s="334"/>
      <c r="F35" s="178"/>
      <c r="G35" s="178"/>
      <c r="H35" s="178"/>
      <c r="I35" s="218" t="s">
        <v>58</v>
      </c>
      <c r="J35" s="843" t="s">
        <v>489</v>
      </c>
      <c r="K35" s="204" t="s">
        <v>243</v>
      </c>
      <c r="L35" s="235" t="s">
        <v>388</v>
      </c>
      <c r="M35" s="265"/>
      <c r="N35" s="205"/>
      <c r="O35" s="140"/>
    </row>
    <row r="36" spans="1:15" ht="15.75" customHeight="1" x14ac:dyDescent="0.2">
      <c r="A36" s="58"/>
      <c r="B36" s="697" t="s">
        <v>168</v>
      </c>
      <c r="C36" s="693"/>
      <c r="E36" s="334"/>
      <c r="F36" s="178"/>
      <c r="G36" s="178"/>
      <c r="H36" s="178"/>
      <c r="I36" s="218" t="s">
        <v>58</v>
      </c>
      <c r="J36" s="843" t="s">
        <v>206</v>
      </c>
      <c r="K36" s="204" t="s">
        <v>243</v>
      </c>
      <c r="L36" s="235" t="s">
        <v>388</v>
      </c>
      <c r="M36" s="265"/>
      <c r="N36" s="205"/>
      <c r="O36" s="140"/>
    </row>
    <row r="37" spans="1:15" ht="15.75" customHeight="1" x14ac:dyDescent="0.2">
      <c r="A37" s="58"/>
      <c r="B37" s="698" t="s">
        <v>342</v>
      </c>
      <c r="C37" s="693"/>
      <c r="E37" s="334"/>
      <c r="F37" s="178">
        <v>3.2</v>
      </c>
      <c r="G37" s="178"/>
      <c r="H37" s="178"/>
      <c r="I37" s="218" t="s">
        <v>58</v>
      </c>
      <c r="J37" s="736" t="s">
        <v>359</v>
      </c>
      <c r="K37" s="204" t="s">
        <v>243</v>
      </c>
      <c r="L37" s="235" t="s">
        <v>308</v>
      </c>
      <c r="M37" s="265"/>
      <c r="N37" s="205"/>
      <c r="O37" s="140"/>
    </row>
    <row r="38" spans="1:15" ht="15.75" customHeight="1" x14ac:dyDescent="0.2">
      <c r="A38" s="58"/>
      <c r="B38" s="698" t="s">
        <v>343</v>
      </c>
      <c r="C38" s="693"/>
      <c r="E38" s="334"/>
      <c r="F38" s="178"/>
      <c r="G38" s="178"/>
      <c r="H38" s="178"/>
      <c r="I38" s="218"/>
      <c r="J38" s="203" t="s">
        <v>460</v>
      </c>
      <c r="K38" s="204" t="s">
        <v>243</v>
      </c>
      <c r="L38" s="235" t="s">
        <v>388</v>
      </c>
      <c r="M38" s="265"/>
      <c r="N38" s="205"/>
      <c r="O38" s="140"/>
    </row>
    <row r="39" spans="1:15" ht="15.75" customHeight="1" x14ac:dyDescent="0.2">
      <c r="A39" s="58"/>
      <c r="B39" s="698" t="s">
        <v>202</v>
      </c>
      <c r="C39" s="693"/>
      <c r="E39" s="334"/>
      <c r="F39" s="178"/>
      <c r="G39" s="178">
        <v>1</v>
      </c>
      <c r="H39" s="178"/>
      <c r="I39" s="218" t="s">
        <v>58</v>
      </c>
      <c r="J39" s="295" t="s">
        <v>185</v>
      </c>
      <c r="K39" s="204"/>
      <c r="L39" s="235"/>
      <c r="M39" s="265"/>
      <c r="N39" s="205"/>
      <c r="O39" s="141"/>
    </row>
    <row r="40" spans="1:15" ht="15.75" customHeight="1" x14ac:dyDescent="0.2">
      <c r="A40" s="58"/>
      <c r="B40" s="698" t="s">
        <v>348</v>
      </c>
      <c r="C40" s="693"/>
      <c r="E40" s="186"/>
      <c r="F40" s="187">
        <v>3.3</v>
      </c>
      <c r="G40" s="187"/>
      <c r="H40" s="187"/>
      <c r="I40" s="222" t="s">
        <v>383</v>
      </c>
      <c r="J40" s="737" t="s">
        <v>237</v>
      </c>
      <c r="K40" s="190" t="s">
        <v>243</v>
      </c>
      <c r="L40" s="191" t="s">
        <v>367</v>
      </c>
      <c r="M40" s="263"/>
      <c r="N40" s="296"/>
      <c r="O40" s="141"/>
    </row>
    <row r="41" spans="1:15" ht="15.75" customHeight="1" x14ac:dyDescent="0.2">
      <c r="A41" s="58"/>
      <c r="B41" s="698" t="s">
        <v>344</v>
      </c>
      <c r="C41" s="693"/>
      <c r="E41" s="284"/>
      <c r="F41" s="284"/>
      <c r="G41" s="284"/>
      <c r="H41" s="284"/>
      <c r="I41" s="285"/>
      <c r="J41" s="297"/>
      <c r="K41" s="285"/>
      <c r="L41" s="285"/>
      <c r="M41" s="286"/>
      <c r="N41" s="883"/>
      <c r="O41" s="140"/>
    </row>
    <row r="42" spans="1:15" ht="15.75" customHeight="1" x14ac:dyDescent="0.2">
      <c r="A42" s="58"/>
      <c r="B42" s="698" t="s">
        <v>201</v>
      </c>
      <c r="C42" s="693"/>
      <c r="E42" s="338">
        <v>4</v>
      </c>
      <c r="F42" s="294"/>
      <c r="G42" s="294"/>
      <c r="H42" s="294"/>
      <c r="I42" s="278"/>
      <c r="J42" s="237" t="s">
        <v>221</v>
      </c>
      <c r="K42" s="184"/>
      <c r="L42" s="184"/>
      <c r="M42" s="262"/>
      <c r="N42" s="236"/>
      <c r="O42" s="884"/>
    </row>
    <row r="43" spans="1:15" ht="15.75" customHeight="1" x14ac:dyDescent="0.2">
      <c r="A43" s="58"/>
      <c r="B43" s="698" t="s">
        <v>345</v>
      </c>
      <c r="C43" s="693"/>
      <c r="E43" s="340"/>
      <c r="F43" s="292">
        <v>4.0999999999999996</v>
      </c>
      <c r="G43" s="292"/>
      <c r="H43" s="292"/>
      <c r="I43" s="218" t="s">
        <v>58</v>
      </c>
      <c r="J43" s="734" t="s">
        <v>347</v>
      </c>
      <c r="K43" s="235"/>
      <c r="L43" s="235"/>
      <c r="M43" s="293"/>
      <c r="N43" s="236"/>
      <c r="O43" s="885"/>
    </row>
    <row r="44" spans="1:15" ht="15.75" customHeight="1" thickBot="1" x14ac:dyDescent="0.25">
      <c r="A44" s="58"/>
      <c r="B44" s="699" t="s">
        <v>172</v>
      </c>
      <c r="C44" s="693"/>
      <c r="E44" s="340"/>
      <c r="F44" s="292"/>
      <c r="G44" s="233">
        <v>1</v>
      </c>
      <c r="H44" s="292"/>
      <c r="I44" s="218" t="s">
        <v>58</v>
      </c>
      <c r="J44" s="235" t="s">
        <v>387</v>
      </c>
      <c r="K44" s="235" t="s">
        <v>243</v>
      </c>
      <c r="L44" s="235" t="s">
        <v>388</v>
      </c>
      <c r="M44" s="299">
        <v>2</v>
      </c>
      <c r="N44" s="216">
        <f>N23+TIME(0,M23,0)</f>
        <v>0.48472222222222222</v>
      </c>
      <c r="O44" s="140"/>
    </row>
    <row r="45" spans="1:15" ht="15.75" customHeight="1" x14ac:dyDescent="0.2">
      <c r="A45" s="58"/>
      <c r="B45" s="60"/>
      <c r="C45" s="59"/>
      <c r="E45" s="340"/>
      <c r="F45" s="292"/>
      <c r="G45" s="178">
        <f>G44+1</f>
        <v>2</v>
      </c>
      <c r="H45" s="292"/>
      <c r="I45" s="218" t="s">
        <v>58</v>
      </c>
      <c r="J45" s="617" t="s">
        <v>563</v>
      </c>
      <c r="K45" s="235" t="s">
        <v>243</v>
      </c>
      <c r="L45" s="235" t="s">
        <v>308</v>
      </c>
      <c r="M45" s="293">
        <v>2</v>
      </c>
      <c r="N45" s="216">
        <f t="shared" ref="N45:N50" si="0">N44+TIME(0,M44,0)</f>
        <v>0.4861111111111111</v>
      </c>
      <c r="O45" s="140"/>
    </row>
    <row r="46" spans="1:15" ht="15.75" customHeight="1" thickBot="1" x14ac:dyDescent="0.25">
      <c r="A46" s="851"/>
      <c r="B46" s="852" t="s">
        <v>675</v>
      </c>
      <c r="C46" s="853"/>
      <c r="E46" s="340"/>
      <c r="F46" s="292"/>
      <c r="G46" s="178">
        <f>G45+1</f>
        <v>3</v>
      </c>
      <c r="H46" s="292"/>
      <c r="I46" s="218" t="s">
        <v>58</v>
      </c>
      <c r="J46" s="618" t="s">
        <v>472</v>
      </c>
      <c r="K46" s="235" t="s">
        <v>243</v>
      </c>
      <c r="L46" s="235" t="s">
        <v>308</v>
      </c>
      <c r="M46" s="293">
        <v>1</v>
      </c>
      <c r="N46" s="216">
        <f t="shared" si="0"/>
        <v>0.48749999999999999</v>
      </c>
      <c r="O46" s="140"/>
    </row>
    <row r="47" spans="1:15" ht="15.75" customHeight="1" x14ac:dyDescent="0.2">
      <c r="A47" s="1043"/>
      <c r="B47" s="1043"/>
      <c r="C47" s="1043"/>
      <c r="E47" s="340"/>
      <c r="F47" s="292"/>
      <c r="G47" s="178">
        <f>G46+1</f>
        <v>4</v>
      </c>
      <c r="H47" s="292"/>
      <c r="I47" s="218" t="s">
        <v>58</v>
      </c>
      <c r="J47" s="618" t="s">
        <v>18</v>
      </c>
      <c r="K47" s="235" t="s">
        <v>243</v>
      </c>
      <c r="L47" s="235" t="s">
        <v>308</v>
      </c>
      <c r="M47" s="293">
        <v>2</v>
      </c>
      <c r="N47" s="216">
        <f t="shared" si="0"/>
        <v>0.48819444444444443</v>
      </c>
      <c r="O47" s="140"/>
    </row>
    <row r="48" spans="1:15" ht="15.75" customHeight="1" x14ac:dyDescent="0.2">
      <c r="A48" s="1043"/>
      <c r="B48" s="1043"/>
      <c r="C48" s="1043"/>
      <c r="E48" s="340"/>
      <c r="F48" s="292"/>
      <c r="G48" s="178">
        <f t="shared" ref="G48:G58" si="1">G47+1</f>
        <v>5</v>
      </c>
      <c r="H48" s="292"/>
      <c r="I48" s="218" t="s">
        <v>58</v>
      </c>
      <c r="J48" s="619" t="s">
        <v>680</v>
      </c>
      <c r="K48" s="235" t="s">
        <v>243</v>
      </c>
      <c r="L48" s="235" t="s">
        <v>308</v>
      </c>
      <c r="M48" s="293">
        <v>1</v>
      </c>
      <c r="N48" s="216">
        <f t="shared" si="0"/>
        <v>0.48958333333333331</v>
      </c>
      <c r="O48" s="140"/>
    </row>
    <row r="49" spans="1:15" ht="15.75" customHeight="1" x14ac:dyDescent="0.2">
      <c r="A49" s="1043"/>
      <c r="B49" s="1043"/>
      <c r="C49" s="1043"/>
      <c r="E49" s="339"/>
      <c r="F49" s="292"/>
      <c r="G49" s="178">
        <f t="shared" si="1"/>
        <v>6</v>
      </c>
      <c r="H49" s="229"/>
      <c r="I49" s="218" t="s">
        <v>58</v>
      </c>
      <c r="J49" s="619" t="s">
        <v>32</v>
      </c>
      <c r="K49" s="204" t="s">
        <v>243</v>
      </c>
      <c r="L49" s="235" t="s">
        <v>308</v>
      </c>
      <c r="M49" s="265">
        <v>1</v>
      </c>
      <c r="N49" s="216">
        <f t="shared" si="0"/>
        <v>0.49027777777777776</v>
      </c>
      <c r="O49" s="133"/>
    </row>
    <row r="50" spans="1:15" ht="15.75" customHeight="1" x14ac:dyDescent="0.2">
      <c r="A50" s="1043"/>
      <c r="B50" s="1043"/>
      <c r="C50" s="1043"/>
      <c r="E50" s="339"/>
      <c r="F50" s="292"/>
      <c r="G50" s="178">
        <f t="shared" si="1"/>
        <v>7</v>
      </c>
      <c r="H50" s="229"/>
      <c r="I50" s="218" t="s">
        <v>58</v>
      </c>
      <c r="J50" s="619" t="s">
        <v>33</v>
      </c>
      <c r="K50" s="204" t="s">
        <v>243</v>
      </c>
      <c r="L50" s="235" t="s">
        <v>308</v>
      </c>
      <c r="M50" s="265">
        <v>1</v>
      </c>
      <c r="N50" s="216">
        <f t="shared" si="0"/>
        <v>0.4909722222222222</v>
      </c>
      <c r="O50" s="133"/>
    </row>
    <row r="51" spans="1:15" ht="15.75" customHeight="1" x14ac:dyDescent="0.2">
      <c r="A51" s="1043"/>
      <c r="B51" s="1043"/>
      <c r="C51" s="1043"/>
      <c r="E51" s="339"/>
      <c r="F51" s="292"/>
      <c r="G51" s="178">
        <f t="shared" si="1"/>
        <v>8</v>
      </c>
      <c r="H51" s="229"/>
      <c r="I51" s="218" t="s">
        <v>58</v>
      </c>
      <c r="J51" s="619" t="s">
        <v>723</v>
      </c>
      <c r="K51" s="204" t="s">
        <v>243</v>
      </c>
      <c r="L51" s="235" t="s">
        <v>308</v>
      </c>
      <c r="M51" s="265">
        <v>1</v>
      </c>
      <c r="N51" s="216">
        <f t="shared" ref="N51:N56" si="2">N50+TIME(0,M51,0)</f>
        <v>0.49166666666666664</v>
      </c>
      <c r="O51" s="133"/>
    </row>
    <row r="52" spans="1:15" ht="15.75" customHeight="1" x14ac:dyDescent="0.2">
      <c r="A52" s="1043"/>
      <c r="B52" s="1043"/>
      <c r="C52" s="1043"/>
      <c r="E52" s="339"/>
      <c r="F52" s="292"/>
      <c r="G52" s="178">
        <f t="shared" si="1"/>
        <v>9</v>
      </c>
      <c r="H52" s="229"/>
      <c r="I52" s="218" t="s">
        <v>58</v>
      </c>
      <c r="J52" s="619" t="s">
        <v>548</v>
      </c>
      <c r="K52" s="204" t="s">
        <v>243</v>
      </c>
      <c r="L52" s="235" t="s">
        <v>308</v>
      </c>
      <c r="M52" s="265">
        <v>1</v>
      </c>
      <c r="N52" s="216">
        <f t="shared" si="2"/>
        <v>0.49236111111111108</v>
      </c>
      <c r="O52" s="133"/>
    </row>
    <row r="53" spans="1:15" ht="15.75" customHeight="1" x14ac:dyDescent="0.2">
      <c r="A53" s="1043"/>
      <c r="B53" s="1043"/>
      <c r="C53" s="1043"/>
      <c r="E53" s="339"/>
      <c r="F53" s="292"/>
      <c r="G53" s="178">
        <f t="shared" si="1"/>
        <v>10</v>
      </c>
      <c r="H53" s="229"/>
      <c r="I53" s="218" t="s">
        <v>58</v>
      </c>
      <c r="J53" s="619" t="s">
        <v>549</v>
      </c>
      <c r="K53" s="204" t="s">
        <v>243</v>
      </c>
      <c r="L53" s="235" t="s">
        <v>308</v>
      </c>
      <c r="M53" s="265">
        <v>1</v>
      </c>
      <c r="N53" s="216">
        <f t="shared" si="2"/>
        <v>0.49305555555555552</v>
      </c>
      <c r="O53" s="133"/>
    </row>
    <row r="54" spans="1:15" ht="15.75" customHeight="1" x14ac:dyDescent="0.2">
      <c r="A54" s="1043"/>
      <c r="B54" s="1043"/>
      <c r="C54" s="1043"/>
      <c r="E54" s="339"/>
      <c r="F54" s="292"/>
      <c r="G54" s="178">
        <f t="shared" si="1"/>
        <v>11</v>
      </c>
      <c r="H54" s="229"/>
      <c r="I54" s="218" t="s">
        <v>58</v>
      </c>
      <c r="J54" s="617" t="s">
        <v>564</v>
      </c>
      <c r="K54" s="204" t="s">
        <v>243</v>
      </c>
      <c r="L54" s="235" t="s">
        <v>308</v>
      </c>
      <c r="M54" s="265">
        <v>2</v>
      </c>
      <c r="N54" s="216">
        <f t="shared" si="2"/>
        <v>0.49444444444444441</v>
      </c>
      <c r="O54" s="133"/>
    </row>
    <row r="55" spans="1:15" ht="15.75" customHeight="1" x14ac:dyDescent="0.25">
      <c r="A55" s="1043"/>
      <c r="B55" s="1043"/>
      <c r="C55" s="1043"/>
      <c r="E55" s="339"/>
      <c r="F55" s="292"/>
      <c r="G55" s="178">
        <f t="shared" si="1"/>
        <v>12</v>
      </c>
      <c r="H55" s="229"/>
      <c r="I55" s="218" t="s">
        <v>58</v>
      </c>
      <c r="J55" s="620" t="s">
        <v>565</v>
      </c>
      <c r="K55" s="733" t="s">
        <v>243</v>
      </c>
      <c r="L55" s="235" t="s">
        <v>308</v>
      </c>
      <c r="M55" s="265">
        <v>2</v>
      </c>
      <c r="N55" s="216">
        <f t="shared" si="2"/>
        <v>0.49583333333333329</v>
      </c>
      <c r="O55" s="133"/>
    </row>
    <row r="56" spans="1:15" ht="15.75" customHeight="1" x14ac:dyDescent="0.2">
      <c r="A56" s="1043"/>
      <c r="B56" s="1043"/>
      <c r="C56" s="1043"/>
      <c r="E56" s="339"/>
      <c r="F56" s="229"/>
      <c r="G56" s="178">
        <f t="shared" si="1"/>
        <v>13</v>
      </c>
      <c r="H56" s="229"/>
      <c r="I56" s="218" t="s">
        <v>58</v>
      </c>
      <c r="J56" s="799" t="s">
        <v>502</v>
      </c>
      <c r="K56" s="204" t="s">
        <v>243</v>
      </c>
      <c r="L56" s="235" t="s">
        <v>308</v>
      </c>
      <c r="M56" s="265">
        <v>2</v>
      </c>
      <c r="N56" s="216">
        <f t="shared" si="2"/>
        <v>0.49722222222222218</v>
      </c>
      <c r="O56" s="133"/>
    </row>
    <row r="57" spans="1:15" ht="15.75" customHeight="1" x14ac:dyDescent="0.2">
      <c r="A57" s="1043"/>
      <c r="B57" s="1043"/>
      <c r="C57" s="1043"/>
      <c r="E57" s="292"/>
      <c r="F57" s="292"/>
      <c r="G57" s="178">
        <f t="shared" si="1"/>
        <v>14</v>
      </c>
      <c r="H57" s="229"/>
      <c r="I57" s="218" t="s">
        <v>58</v>
      </c>
      <c r="J57" s="363" t="s">
        <v>505</v>
      </c>
      <c r="K57" s="204" t="s">
        <v>243</v>
      </c>
      <c r="L57" s="235" t="s">
        <v>308</v>
      </c>
      <c r="M57" s="265">
        <v>2</v>
      </c>
      <c r="N57" s="216">
        <f>N56+TIME(0,M56,0)</f>
        <v>0.49861111111111106</v>
      </c>
      <c r="O57" s="140"/>
    </row>
    <row r="58" spans="1:15" ht="15.75" customHeight="1" x14ac:dyDescent="0.2">
      <c r="A58" s="1043"/>
      <c r="B58" s="1043"/>
      <c r="C58" s="1043"/>
      <c r="E58" s="284"/>
      <c r="F58" s="284"/>
      <c r="G58" s="178">
        <f t="shared" si="1"/>
        <v>15</v>
      </c>
      <c r="H58" s="229"/>
      <c r="I58" s="218" t="s">
        <v>58</v>
      </c>
      <c r="J58" s="363" t="s">
        <v>511</v>
      </c>
      <c r="K58" s="204" t="s">
        <v>243</v>
      </c>
      <c r="L58" s="235" t="s">
        <v>308</v>
      </c>
      <c r="M58" s="265">
        <v>2</v>
      </c>
      <c r="N58" s="216">
        <f>N57+TIME(0,M57,0)</f>
        <v>0.49999999999999994</v>
      </c>
      <c r="O58" s="91"/>
    </row>
    <row r="59" spans="1:15" ht="15.75" customHeight="1" x14ac:dyDescent="0.2">
      <c r="A59" s="1043"/>
      <c r="B59" s="1043"/>
      <c r="C59" s="1043"/>
      <c r="E59" s="341">
        <v>5</v>
      </c>
      <c r="F59" s="227"/>
      <c r="G59" s="227"/>
      <c r="H59" s="227"/>
      <c r="I59" s="1406" t="s">
        <v>194</v>
      </c>
      <c r="J59" s="1406"/>
      <c r="K59" s="1406"/>
      <c r="L59" s="1406"/>
      <c r="M59" s="1406"/>
      <c r="N59" s="1407"/>
      <c r="O59" s="140"/>
    </row>
    <row r="60" spans="1:15" ht="15.75" customHeight="1" x14ac:dyDescent="0.2">
      <c r="A60" s="1043"/>
      <c r="B60" s="1043"/>
      <c r="C60" s="1043"/>
      <c r="E60" s="339"/>
      <c r="F60" s="229"/>
      <c r="G60" s="229"/>
      <c r="H60" s="229"/>
      <c r="I60" s="218"/>
      <c r="J60" s="204"/>
      <c r="K60" s="204"/>
      <c r="L60" s="204"/>
      <c r="M60" s="265"/>
      <c r="N60" s="216"/>
      <c r="O60" s="140"/>
    </row>
    <row r="61" spans="1:15" ht="16.5" customHeight="1" x14ac:dyDescent="0.2">
      <c r="A61" s="1043"/>
      <c r="B61" s="1043"/>
      <c r="C61" s="1043"/>
      <c r="E61" s="320"/>
      <c r="F61" s="218">
        <v>5.0999999999999996</v>
      </c>
      <c r="G61" s="218"/>
      <c r="H61" s="292"/>
      <c r="I61" s="218" t="s">
        <v>58</v>
      </c>
      <c r="J61" s="734" t="s">
        <v>76</v>
      </c>
      <c r="K61" s="235"/>
      <c r="L61" s="235"/>
      <c r="M61" s="293"/>
      <c r="N61" s="216"/>
      <c r="O61" s="142"/>
    </row>
    <row r="62" spans="1:15" ht="15.75" customHeight="1" x14ac:dyDescent="0.25">
      <c r="A62" s="1043"/>
      <c r="B62" s="1043"/>
      <c r="C62" s="1043"/>
      <c r="E62" s="342"/>
      <c r="F62" s="233"/>
      <c r="G62" s="233">
        <v>1</v>
      </c>
      <c r="H62" s="178"/>
      <c r="I62" s="218" t="s">
        <v>58</v>
      </c>
      <c r="J62" s="176" t="s">
        <v>729</v>
      </c>
      <c r="K62" s="204" t="s">
        <v>243</v>
      </c>
      <c r="L62" s="235" t="s">
        <v>200</v>
      </c>
      <c r="M62" s="265">
        <v>5</v>
      </c>
      <c r="N62" s="217">
        <f>N57+TIME(0,M57,0)</f>
        <v>0.49999999999999994</v>
      </c>
      <c r="O62" s="140"/>
    </row>
    <row r="63" spans="1:15" ht="15.75" customHeight="1" x14ac:dyDescent="0.25">
      <c r="A63" s="1043"/>
      <c r="B63" s="1043"/>
      <c r="C63" s="1043"/>
      <c r="E63" s="334"/>
      <c r="F63" s="178"/>
      <c r="G63" s="178">
        <f>G62+1</f>
        <v>2</v>
      </c>
      <c r="H63" s="178"/>
      <c r="I63" s="218" t="s">
        <v>58</v>
      </c>
      <c r="J63" s="176" t="s">
        <v>730</v>
      </c>
      <c r="K63" s="204" t="s">
        <v>243</v>
      </c>
      <c r="L63" s="235" t="s">
        <v>200</v>
      </c>
      <c r="M63" s="265"/>
      <c r="N63" s="217">
        <f>N62+TIME(0,M62,0)</f>
        <v>0.50347222222222221</v>
      </c>
      <c r="O63" s="88"/>
    </row>
    <row r="64" spans="1:15" ht="15.75" customHeight="1" x14ac:dyDescent="0.25">
      <c r="A64" s="1043"/>
      <c r="B64" s="1043"/>
      <c r="C64" s="1043"/>
      <c r="E64" s="334"/>
      <c r="F64" s="178"/>
      <c r="G64" s="178">
        <f t="shared" ref="G64:G74" si="3">G63+1</f>
        <v>3</v>
      </c>
      <c r="H64" s="178"/>
      <c r="I64" s="218" t="s">
        <v>58</v>
      </c>
      <c r="J64" s="176" t="s">
        <v>731</v>
      </c>
      <c r="K64" s="196" t="s">
        <v>56</v>
      </c>
      <c r="L64" s="235" t="s">
        <v>200</v>
      </c>
      <c r="M64" s="265"/>
      <c r="N64" s="217">
        <f t="shared" ref="N64:N71" si="4">N63+TIME(0,M63,0)</f>
        <v>0.50347222222222221</v>
      </c>
      <c r="O64" s="91"/>
    </row>
    <row r="65" spans="1:15" ht="15.75" customHeight="1" x14ac:dyDescent="0.25">
      <c r="A65" s="1043"/>
      <c r="B65" s="1043"/>
      <c r="C65" s="1043"/>
      <c r="E65" s="316"/>
      <c r="F65" s="194"/>
      <c r="G65" s="178">
        <f t="shared" si="3"/>
        <v>4</v>
      </c>
      <c r="H65" s="178"/>
      <c r="I65" s="196" t="s">
        <v>58</v>
      </c>
      <c r="J65" s="176" t="s">
        <v>732</v>
      </c>
      <c r="K65" s="196" t="s">
        <v>56</v>
      </c>
      <c r="L65" s="235" t="s">
        <v>200</v>
      </c>
      <c r="M65" s="265"/>
      <c r="N65" s="217">
        <f t="shared" si="4"/>
        <v>0.50347222222222221</v>
      </c>
      <c r="O65" s="91"/>
    </row>
    <row r="66" spans="1:15" ht="15.75" customHeight="1" x14ac:dyDescent="0.2">
      <c r="A66" s="1043"/>
      <c r="B66" s="1043"/>
      <c r="C66" s="1043"/>
      <c r="E66" s="316"/>
      <c r="F66" s="194"/>
      <c r="G66" s="178">
        <f t="shared" si="3"/>
        <v>5</v>
      </c>
      <c r="H66" s="178"/>
      <c r="I66" s="196" t="s">
        <v>58</v>
      </c>
      <c r="J66" s="280" t="s">
        <v>350</v>
      </c>
      <c r="K66" s="204" t="s">
        <v>243</v>
      </c>
      <c r="L66" s="235" t="s">
        <v>200</v>
      </c>
      <c r="M66" s="265"/>
      <c r="N66" s="217">
        <f t="shared" si="4"/>
        <v>0.50347222222222221</v>
      </c>
      <c r="O66" s="91"/>
    </row>
    <row r="67" spans="1:15" ht="15.75" customHeight="1" x14ac:dyDescent="0.25">
      <c r="A67" s="1043"/>
      <c r="B67" s="1043"/>
      <c r="C67" s="1043"/>
      <c r="E67" s="316"/>
      <c r="F67" s="194"/>
      <c r="G67" s="178">
        <f t="shared" si="3"/>
        <v>6</v>
      </c>
      <c r="H67" s="178"/>
      <c r="I67" s="196" t="s">
        <v>58</v>
      </c>
      <c r="J67" s="176" t="s">
        <v>462</v>
      </c>
      <c r="K67" s="204" t="s">
        <v>243</v>
      </c>
      <c r="L67" s="235" t="s">
        <v>200</v>
      </c>
      <c r="M67" s="265"/>
      <c r="N67" s="217">
        <f t="shared" si="4"/>
        <v>0.50347222222222221</v>
      </c>
      <c r="O67" s="91"/>
    </row>
    <row r="68" spans="1:15" ht="15.75" customHeight="1" x14ac:dyDescent="0.2">
      <c r="A68" s="1043"/>
      <c r="B68" s="1043"/>
      <c r="C68" s="1043"/>
      <c r="E68" s="334"/>
      <c r="F68" s="178"/>
      <c r="G68" s="178">
        <f t="shared" si="3"/>
        <v>7</v>
      </c>
      <c r="H68" s="178"/>
      <c r="I68" s="218" t="s">
        <v>58</v>
      </c>
      <c r="N68" s="217">
        <f t="shared" si="4"/>
        <v>0.50347222222222221</v>
      </c>
      <c r="O68" s="140"/>
    </row>
    <row r="69" spans="1:15" ht="15.75" customHeight="1" x14ac:dyDescent="0.2">
      <c r="A69" s="1043"/>
      <c r="B69" s="1043"/>
      <c r="C69" s="1043"/>
      <c r="E69" s="334"/>
      <c r="F69" s="178"/>
      <c r="G69" s="178">
        <f t="shared" si="3"/>
        <v>8</v>
      </c>
      <c r="H69" s="178"/>
      <c r="I69" s="218" t="s">
        <v>58</v>
      </c>
      <c r="J69" s="298"/>
      <c r="K69" s="235"/>
      <c r="L69" s="218"/>
      <c r="M69" s="265"/>
      <c r="N69" s="217">
        <f t="shared" si="4"/>
        <v>0.50347222222222221</v>
      </c>
      <c r="O69" s="140"/>
    </row>
    <row r="70" spans="1:15" ht="15.75" customHeight="1" x14ac:dyDescent="0.2">
      <c r="A70" s="1043"/>
      <c r="B70" s="1043"/>
      <c r="C70" s="1043"/>
      <c r="E70" s="342"/>
      <c r="F70" s="233"/>
      <c r="G70" s="178">
        <f t="shared" si="3"/>
        <v>9</v>
      </c>
      <c r="H70" s="178"/>
      <c r="I70" s="218" t="s">
        <v>58</v>
      </c>
      <c r="J70" s="235" t="s">
        <v>101</v>
      </c>
      <c r="K70" s="235" t="s">
        <v>243</v>
      </c>
      <c r="L70" s="194" t="s">
        <v>174</v>
      </c>
      <c r="M70" s="265">
        <v>1</v>
      </c>
      <c r="N70" s="217">
        <f t="shared" si="4"/>
        <v>0.50347222222222221</v>
      </c>
      <c r="O70" s="140"/>
    </row>
    <row r="71" spans="1:15" ht="15.75" customHeight="1" x14ac:dyDescent="0.2">
      <c r="A71" s="1043"/>
      <c r="B71" s="1043"/>
      <c r="C71" s="1043"/>
      <c r="E71" s="342"/>
      <c r="F71" s="233"/>
      <c r="G71" s="178">
        <f t="shared" si="3"/>
        <v>10</v>
      </c>
      <c r="H71" s="178"/>
      <c r="I71" s="218" t="s">
        <v>58</v>
      </c>
      <c r="J71" s="854" t="s">
        <v>508</v>
      </c>
      <c r="K71" s="235" t="s">
        <v>243</v>
      </c>
      <c r="L71" s="194" t="s">
        <v>174</v>
      </c>
      <c r="M71" s="265">
        <v>1</v>
      </c>
      <c r="N71" s="217">
        <f t="shared" si="4"/>
        <v>0.50416666666666665</v>
      </c>
      <c r="O71" s="91"/>
    </row>
    <row r="72" spans="1:15" ht="15.75" customHeight="1" x14ac:dyDescent="0.2">
      <c r="A72" s="1043"/>
      <c r="B72" s="1043"/>
      <c r="C72" s="1043"/>
      <c r="E72" s="342"/>
      <c r="F72" s="233"/>
      <c r="G72" s="178"/>
      <c r="H72" s="178"/>
      <c r="I72" s="218"/>
      <c r="J72" s="734" t="s">
        <v>102</v>
      </c>
      <c r="K72" s="235"/>
      <c r="L72" s="194"/>
      <c r="M72" s="265"/>
      <c r="N72" s="217"/>
      <c r="O72" s="91"/>
    </row>
    <row r="73" spans="1:15" ht="15.75" customHeight="1" x14ac:dyDescent="0.25">
      <c r="A73" s="1043"/>
      <c r="B73" s="1043"/>
      <c r="C73" s="1043"/>
      <c r="E73" s="342"/>
      <c r="F73" s="233"/>
      <c r="G73" s="178">
        <f>G71+1</f>
        <v>11</v>
      </c>
      <c r="H73" s="178"/>
      <c r="I73" s="218" t="s">
        <v>58</v>
      </c>
      <c r="J73" s="280" t="s">
        <v>309</v>
      </c>
      <c r="K73" s="235" t="s">
        <v>243</v>
      </c>
      <c r="L73" s="599" t="s">
        <v>34</v>
      </c>
      <c r="M73" s="265">
        <v>1</v>
      </c>
      <c r="N73" s="217">
        <f>N71+TIME(0,M71,0)</f>
        <v>0.50486111111111109</v>
      </c>
      <c r="O73" s="92"/>
    </row>
    <row r="74" spans="1:15" ht="16.5" customHeight="1" x14ac:dyDescent="0.2">
      <c r="A74" s="1043"/>
      <c r="B74" s="1043"/>
      <c r="C74" s="1043"/>
      <c r="E74" s="320"/>
      <c r="F74" s="218"/>
      <c r="G74" s="178">
        <f t="shared" si="3"/>
        <v>12</v>
      </c>
      <c r="H74" s="210"/>
      <c r="I74" s="218" t="s">
        <v>58</v>
      </c>
      <c r="J74" s="844" t="s">
        <v>186</v>
      </c>
      <c r="K74" s="235"/>
      <c r="L74" s="218"/>
      <c r="M74" s="265">
        <v>1</v>
      </c>
      <c r="N74" s="217">
        <f>N73+TIME(0,M73,0)</f>
        <v>0.50555555555555554</v>
      </c>
      <c r="O74" s="142"/>
    </row>
    <row r="75" spans="1:15" ht="16.5" customHeight="1" x14ac:dyDescent="0.2">
      <c r="E75" s="215"/>
      <c r="F75" s="224"/>
      <c r="G75" s="224"/>
      <c r="H75" s="292"/>
      <c r="I75" s="204"/>
      <c r="J75" s="300"/>
      <c r="K75" s="204"/>
      <c r="L75" s="204"/>
      <c r="M75" s="265"/>
      <c r="N75" s="217"/>
      <c r="O75" s="143"/>
    </row>
    <row r="76" spans="1:15" ht="16.5" customHeight="1" x14ac:dyDescent="0.2">
      <c r="E76" s="320"/>
      <c r="F76" s="218">
        <v>5.2</v>
      </c>
      <c r="G76" s="218"/>
      <c r="H76" s="292"/>
      <c r="I76" s="218" t="s">
        <v>58</v>
      </c>
      <c r="J76" s="734" t="s">
        <v>490</v>
      </c>
      <c r="K76" s="235"/>
      <c r="L76" s="235"/>
      <c r="M76" s="265"/>
      <c r="N76" s="217">
        <f>N74+TIME(0,M74,0)</f>
        <v>0.50624999999999998</v>
      </c>
      <c r="O76" s="142"/>
    </row>
    <row r="77" spans="1:15" ht="15.75" customHeight="1" x14ac:dyDescent="0.2">
      <c r="E77" s="316"/>
      <c r="F77" s="233"/>
      <c r="G77" s="233">
        <v>1</v>
      </c>
      <c r="H77" s="292"/>
      <c r="I77" s="194" t="s">
        <v>58</v>
      </c>
      <c r="J77" s="235" t="s">
        <v>326</v>
      </c>
      <c r="K77" s="235" t="s">
        <v>243</v>
      </c>
      <c r="L77" s="218" t="s">
        <v>301</v>
      </c>
      <c r="M77" s="265">
        <v>1</v>
      </c>
      <c r="N77" s="217">
        <f>N76+TIME(0,M76,0)</f>
        <v>0.50624999999999998</v>
      </c>
      <c r="O77" s="91"/>
    </row>
    <row r="78" spans="1:15" ht="15.75" customHeight="1" x14ac:dyDescent="0.25">
      <c r="E78" s="316"/>
      <c r="F78" s="178"/>
      <c r="G78" s="178">
        <f>G77+1</f>
        <v>2</v>
      </c>
      <c r="H78" s="292"/>
      <c r="I78" s="194" t="s">
        <v>58</v>
      </c>
      <c r="J78" s="235" t="s">
        <v>319</v>
      </c>
      <c r="K78" s="175" t="s">
        <v>243</v>
      </c>
      <c r="L78" s="599" t="s">
        <v>550</v>
      </c>
      <c r="M78" s="795">
        <v>1</v>
      </c>
      <c r="N78" s="217">
        <f>N77+TIME(0,M77,0)</f>
        <v>0.50694444444444442</v>
      </c>
      <c r="O78" s="140"/>
    </row>
    <row r="79" spans="1:15" ht="15.75" customHeight="1" x14ac:dyDescent="0.2">
      <c r="E79" s="316"/>
      <c r="F79" s="178"/>
      <c r="G79" s="178">
        <f>G78+1</f>
        <v>3</v>
      </c>
      <c r="H79" s="292"/>
      <c r="I79" s="194" t="s">
        <v>58</v>
      </c>
      <c r="J79" s="235" t="s">
        <v>374</v>
      </c>
      <c r="K79" s="235" t="s">
        <v>243</v>
      </c>
      <c r="L79" s="204" t="s">
        <v>214</v>
      </c>
      <c r="M79" s="299">
        <v>1</v>
      </c>
      <c r="N79" s="217"/>
      <c r="O79" s="140"/>
    </row>
    <row r="80" spans="1:15" ht="15.75" customHeight="1" x14ac:dyDescent="0.2">
      <c r="E80" s="316"/>
      <c r="F80" s="178"/>
      <c r="G80" s="178">
        <f>G79+1</f>
        <v>4</v>
      </c>
      <c r="H80" s="292"/>
      <c r="I80" s="194" t="s">
        <v>58</v>
      </c>
      <c r="J80" s="235" t="s">
        <v>135</v>
      </c>
      <c r="K80" s="235" t="s">
        <v>243</v>
      </c>
      <c r="L80" s="204" t="s">
        <v>181</v>
      </c>
      <c r="M80" s="299">
        <v>1</v>
      </c>
      <c r="N80" s="217"/>
      <c r="O80" s="140"/>
    </row>
    <row r="81" spans="4:15" ht="15.75" customHeight="1" x14ac:dyDescent="0.2">
      <c r="E81" s="316"/>
      <c r="F81" s="178"/>
      <c r="G81" s="178">
        <f>G80+1</f>
        <v>5</v>
      </c>
      <c r="H81" s="292"/>
      <c r="I81" s="194" t="s">
        <v>58</v>
      </c>
      <c r="J81" s="235" t="s">
        <v>475</v>
      </c>
      <c r="K81" s="235" t="s">
        <v>243</v>
      </c>
      <c r="L81" s="204" t="s">
        <v>308</v>
      </c>
      <c r="M81" s="299">
        <v>1</v>
      </c>
      <c r="N81" s="217"/>
      <c r="O81" s="140"/>
    </row>
    <row r="82" spans="4:15" ht="15.75" customHeight="1" x14ac:dyDescent="0.2">
      <c r="E82" s="316"/>
      <c r="F82" s="178"/>
      <c r="G82" s="178"/>
      <c r="H82" s="292"/>
      <c r="I82" s="194"/>
      <c r="J82" s="793"/>
      <c r="K82" s="793"/>
      <c r="L82" s="794"/>
      <c r="M82" s="795"/>
      <c r="N82" s="217"/>
      <c r="O82" s="140"/>
    </row>
    <row r="83" spans="4:15" ht="15.75" customHeight="1" x14ac:dyDescent="0.2">
      <c r="E83" s="316"/>
      <c r="F83" s="178"/>
      <c r="G83" s="178"/>
      <c r="H83" s="292"/>
      <c r="I83" s="194"/>
      <c r="J83" s="793"/>
      <c r="K83" s="793"/>
      <c r="L83" s="794"/>
      <c r="M83" s="795"/>
      <c r="N83" s="217"/>
      <c r="O83" s="140"/>
    </row>
    <row r="84" spans="4:15" ht="15.75" customHeight="1" x14ac:dyDescent="0.2">
      <c r="E84" s="316"/>
      <c r="F84" s="178"/>
      <c r="G84" s="178"/>
      <c r="H84" s="292"/>
      <c r="I84" s="194"/>
      <c r="J84" s="298"/>
      <c r="K84" s="235"/>
      <c r="L84" s="218"/>
      <c r="M84" s="265"/>
      <c r="N84" s="217"/>
      <c r="O84" s="140"/>
    </row>
    <row r="85" spans="4:15" ht="15.75" customHeight="1" x14ac:dyDescent="0.2">
      <c r="E85" s="320"/>
      <c r="F85" s="218">
        <v>5.3</v>
      </c>
      <c r="G85" s="218"/>
      <c r="H85" s="292"/>
      <c r="I85" s="218"/>
      <c r="J85" s="734" t="s">
        <v>272</v>
      </c>
      <c r="K85" s="235"/>
      <c r="L85" s="235"/>
      <c r="M85" s="265"/>
      <c r="N85" s="217">
        <f>N78+TIME(0,M78,0)</f>
        <v>0.50763888888888886</v>
      </c>
      <c r="O85" s="88"/>
    </row>
    <row r="86" spans="4:15" ht="15.75" customHeight="1" x14ac:dyDescent="0.25">
      <c r="E86" s="320"/>
      <c r="F86" s="178"/>
      <c r="G86" s="178">
        <f>1</f>
        <v>1</v>
      </c>
      <c r="H86" s="210"/>
      <c r="I86" s="218" t="s">
        <v>58</v>
      </c>
      <c r="J86" s="840" t="s">
        <v>62</v>
      </c>
      <c r="K86" s="235" t="s">
        <v>243</v>
      </c>
      <c r="L86" s="599" t="s">
        <v>212</v>
      </c>
      <c r="M86" s="265">
        <v>1</v>
      </c>
      <c r="N86" s="217">
        <f t="shared" ref="N86:N95" si="5">N85+TIME(0,M85,0)</f>
        <v>0.50763888888888886</v>
      </c>
      <c r="O86" s="88"/>
    </row>
    <row r="87" spans="4:15" ht="15.75" customHeight="1" x14ac:dyDescent="0.2">
      <c r="E87" s="320"/>
      <c r="F87" s="218"/>
      <c r="G87" s="178">
        <f t="shared" ref="G87:G94" si="6">G86+1</f>
        <v>2</v>
      </c>
      <c r="H87" s="210"/>
      <c r="I87" s="218"/>
      <c r="J87" s="298" t="s">
        <v>352</v>
      </c>
      <c r="K87" s="235"/>
      <c r="L87" s="218"/>
      <c r="M87" s="265">
        <v>1</v>
      </c>
      <c r="N87" s="217">
        <f t="shared" si="5"/>
        <v>0.5083333333333333</v>
      </c>
      <c r="O87" s="88"/>
    </row>
    <row r="88" spans="4:15" ht="15.75" customHeight="1" x14ac:dyDescent="0.2">
      <c r="E88" s="342"/>
      <c r="F88" s="233"/>
      <c r="G88" s="178">
        <f t="shared" si="6"/>
        <v>3</v>
      </c>
      <c r="H88" s="210"/>
      <c r="I88" s="218" t="s">
        <v>58</v>
      </c>
      <c r="J88" s="1148" t="s">
        <v>327</v>
      </c>
      <c r="K88" s="1149" t="s">
        <v>243</v>
      </c>
      <c r="L88" s="1144" t="s">
        <v>73</v>
      </c>
      <c r="M88" s="1150">
        <v>1</v>
      </c>
      <c r="N88" s="217">
        <f t="shared" si="5"/>
        <v>0.50902777777777775</v>
      </c>
      <c r="O88" s="91"/>
    </row>
    <row r="89" spans="4:15" s="834" customFormat="1" ht="15.75" customHeight="1" x14ac:dyDescent="0.2">
      <c r="D89" s="832"/>
      <c r="E89" s="215"/>
      <c r="F89" s="224"/>
      <c r="G89" s="178">
        <f t="shared" si="6"/>
        <v>4</v>
      </c>
      <c r="H89" s="292"/>
      <c r="I89" s="194" t="s">
        <v>58</v>
      </c>
      <c r="J89" s="840" t="s">
        <v>369</v>
      </c>
      <c r="K89" s="235" t="s">
        <v>243</v>
      </c>
      <c r="L89" s="204" t="s">
        <v>509</v>
      </c>
      <c r="M89" s="299">
        <v>1</v>
      </c>
      <c r="N89" s="217">
        <f t="shared" si="5"/>
        <v>0.50972222222222219</v>
      </c>
      <c r="O89" s="833"/>
    </row>
    <row r="90" spans="4:15" ht="15.75" customHeight="1" x14ac:dyDescent="0.2">
      <c r="E90" s="215"/>
      <c r="F90" s="224"/>
      <c r="G90" s="178">
        <f t="shared" si="6"/>
        <v>5</v>
      </c>
      <c r="H90" s="292"/>
      <c r="I90" s="194" t="s">
        <v>58</v>
      </c>
      <c r="J90" s="840" t="s">
        <v>453</v>
      </c>
      <c r="K90" s="235" t="s">
        <v>243</v>
      </c>
      <c r="L90" s="204" t="s">
        <v>457</v>
      </c>
      <c r="M90" s="299">
        <v>1</v>
      </c>
      <c r="N90" s="217">
        <f t="shared" si="5"/>
        <v>0.51041666666666663</v>
      </c>
      <c r="O90" s="88"/>
    </row>
    <row r="91" spans="4:15" ht="15.75" customHeight="1" x14ac:dyDescent="0.2">
      <c r="E91" s="215"/>
      <c r="F91" s="224"/>
      <c r="G91" s="178">
        <f t="shared" si="6"/>
        <v>6</v>
      </c>
      <c r="H91" s="292"/>
      <c r="I91" s="194" t="s">
        <v>58</v>
      </c>
      <c r="J91" s="840" t="s">
        <v>463</v>
      </c>
      <c r="K91" s="235" t="s">
        <v>243</v>
      </c>
      <c r="L91" s="204" t="s">
        <v>217</v>
      </c>
      <c r="M91" s="299">
        <v>1</v>
      </c>
      <c r="N91" s="217">
        <f t="shared" si="5"/>
        <v>0.51111111111111107</v>
      </c>
      <c r="O91" s="88"/>
    </row>
    <row r="92" spans="4:15" ht="15.75" customHeight="1" x14ac:dyDescent="0.2">
      <c r="E92" s="215"/>
      <c r="F92" s="224"/>
      <c r="G92" s="178">
        <f t="shared" si="6"/>
        <v>7</v>
      </c>
      <c r="H92" s="292"/>
      <c r="I92" s="194" t="s">
        <v>58</v>
      </c>
      <c r="J92" s="840" t="s">
        <v>473</v>
      </c>
      <c r="K92" s="235" t="s">
        <v>243</v>
      </c>
      <c r="L92" s="204" t="s">
        <v>134</v>
      </c>
      <c r="M92" s="299">
        <v>1</v>
      </c>
      <c r="N92" s="217">
        <f t="shared" si="5"/>
        <v>0.51180555555555551</v>
      </c>
      <c r="O92" s="88"/>
    </row>
    <row r="93" spans="4:15" ht="15.75" customHeight="1" x14ac:dyDescent="0.2">
      <c r="E93" s="215"/>
      <c r="F93" s="224"/>
      <c r="G93" s="178">
        <f t="shared" si="6"/>
        <v>8</v>
      </c>
      <c r="H93" s="292"/>
      <c r="I93" s="194" t="s">
        <v>58</v>
      </c>
      <c r="J93" s="840" t="s">
        <v>474</v>
      </c>
      <c r="K93" s="235" t="s">
        <v>243</v>
      </c>
      <c r="L93" s="204" t="s">
        <v>181</v>
      </c>
      <c r="M93" s="299">
        <v>1</v>
      </c>
      <c r="N93" s="217">
        <f t="shared" si="5"/>
        <v>0.51249999999999996</v>
      </c>
      <c r="O93" s="88"/>
    </row>
    <row r="94" spans="4:15" ht="15.75" customHeight="1" x14ac:dyDescent="0.2">
      <c r="E94" s="215"/>
      <c r="F94" s="224"/>
      <c r="G94" s="178">
        <f t="shared" si="6"/>
        <v>9</v>
      </c>
      <c r="H94" s="292"/>
      <c r="I94" s="194" t="s">
        <v>58</v>
      </c>
      <c r="J94" s="840" t="s">
        <v>507</v>
      </c>
      <c r="K94" s="235" t="s">
        <v>243</v>
      </c>
      <c r="L94" s="204" t="s">
        <v>74</v>
      </c>
      <c r="M94" s="299">
        <v>1</v>
      </c>
      <c r="N94" s="217">
        <f t="shared" si="5"/>
        <v>0.5131944444444444</v>
      </c>
      <c r="O94" s="88"/>
    </row>
    <row r="95" spans="4:15" ht="15.75" customHeight="1" x14ac:dyDescent="0.2">
      <c r="E95" s="215"/>
      <c r="F95" s="224"/>
      <c r="G95" s="178">
        <f>G94+1</f>
        <v>10</v>
      </c>
      <c r="H95" s="292"/>
      <c r="I95" s="194" t="s">
        <v>58</v>
      </c>
      <c r="J95" s="840" t="s">
        <v>35</v>
      </c>
      <c r="K95" s="235" t="s">
        <v>243</v>
      </c>
      <c r="L95" s="204" t="s">
        <v>500</v>
      </c>
      <c r="M95" s="299">
        <v>1</v>
      </c>
      <c r="N95" s="217">
        <f t="shared" si="5"/>
        <v>0.51388888888888884</v>
      </c>
      <c r="O95" s="88"/>
    </row>
    <row r="96" spans="4:15" ht="15.75" customHeight="1" x14ac:dyDescent="0.2">
      <c r="E96" s="215"/>
      <c r="F96" s="224"/>
      <c r="G96" s="178"/>
      <c r="H96" s="292"/>
      <c r="I96" s="194"/>
      <c r="J96" s="298"/>
      <c r="K96" s="235"/>
      <c r="L96" s="204"/>
      <c r="M96" s="299"/>
      <c r="N96" s="217"/>
      <c r="O96" s="88"/>
    </row>
    <row r="97" spans="5:15" ht="15.75" customHeight="1" x14ac:dyDescent="0.2">
      <c r="E97" s="320"/>
      <c r="F97" s="218">
        <v>5.4</v>
      </c>
      <c r="G97" s="218"/>
      <c r="H97" s="292"/>
      <c r="I97" s="218" t="s">
        <v>58</v>
      </c>
      <c r="J97" s="734" t="s">
        <v>195</v>
      </c>
      <c r="K97" s="235"/>
      <c r="L97" s="235"/>
      <c r="M97" s="293"/>
      <c r="N97" s="217">
        <f>N94+TIME(0,M94,0)</f>
        <v>0.51388888888888884</v>
      </c>
      <c r="O97" s="90"/>
    </row>
    <row r="98" spans="5:15" ht="15.75" customHeight="1" x14ac:dyDescent="0.2">
      <c r="E98" s="316"/>
      <c r="F98" s="233"/>
      <c r="G98" s="233">
        <v>1</v>
      </c>
      <c r="H98" s="292"/>
      <c r="I98" s="194" t="s">
        <v>58</v>
      </c>
      <c r="J98" s="298"/>
      <c r="K98" s="235"/>
      <c r="L98" s="204"/>
      <c r="M98" s="299"/>
      <c r="N98" s="217">
        <f t="shared" ref="N98:N103" si="7">N97+TIME(0,M97,0)</f>
        <v>0.51388888888888884</v>
      </c>
      <c r="O98" s="88"/>
    </row>
    <row r="99" spans="5:15" ht="15.75" customHeight="1" x14ac:dyDescent="0.2">
      <c r="E99" s="316"/>
      <c r="F99" s="194"/>
      <c r="G99" s="233">
        <f>G98+1</f>
        <v>2</v>
      </c>
      <c r="H99" s="292"/>
      <c r="I99" s="194" t="s">
        <v>58</v>
      </c>
      <c r="M99" s="299"/>
      <c r="N99" s="217">
        <f t="shared" si="7"/>
        <v>0.51388888888888884</v>
      </c>
      <c r="O99" s="88"/>
    </row>
    <row r="100" spans="5:15" ht="15.75" customHeight="1" x14ac:dyDescent="0.2">
      <c r="E100" s="215"/>
      <c r="F100" s="224"/>
      <c r="G100" s="224"/>
      <c r="H100" s="292"/>
      <c r="I100" s="204"/>
      <c r="J100" s="300"/>
      <c r="K100" s="204"/>
      <c r="L100" s="204"/>
      <c r="M100" s="299"/>
      <c r="N100" s="217">
        <f t="shared" si="7"/>
        <v>0.51388888888888884</v>
      </c>
      <c r="O100" s="88"/>
    </row>
    <row r="101" spans="5:15" ht="15.75" customHeight="1" x14ac:dyDescent="0.2">
      <c r="E101" s="320"/>
      <c r="F101" s="178"/>
      <c r="G101" s="178"/>
      <c r="H101" s="292"/>
      <c r="I101" s="194"/>
      <c r="J101" s="298"/>
      <c r="K101" s="235"/>
      <c r="L101" s="204"/>
      <c r="M101" s="299"/>
      <c r="N101" s="217">
        <f t="shared" si="7"/>
        <v>0.51388888888888884</v>
      </c>
      <c r="O101" s="88"/>
    </row>
    <row r="102" spans="5:15" ht="15.75" customHeight="1" x14ac:dyDescent="0.2">
      <c r="E102" s="320"/>
      <c r="F102" s="218">
        <v>6</v>
      </c>
      <c r="G102" s="218"/>
      <c r="H102" s="292"/>
      <c r="I102" s="218" t="s">
        <v>58</v>
      </c>
      <c r="J102" s="734" t="s">
        <v>503</v>
      </c>
      <c r="K102" s="235"/>
      <c r="L102" s="204"/>
      <c r="M102" s="299"/>
      <c r="N102" s="217">
        <f t="shared" si="7"/>
        <v>0.51388888888888884</v>
      </c>
      <c r="O102" s="88"/>
    </row>
    <row r="103" spans="5:15" ht="15.75" customHeight="1" x14ac:dyDescent="0.2">
      <c r="E103" s="317"/>
      <c r="F103" s="230"/>
      <c r="G103" s="230">
        <v>1</v>
      </c>
      <c r="H103" s="282"/>
      <c r="I103" s="209" t="s">
        <v>58</v>
      </c>
      <c r="J103" s="301"/>
      <c r="K103" s="191"/>
      <c r="L103" s="190"/>
      <c r="M103" s="800"/>
      <c r="N103" s="231">
        <f t="shared" si="7"/>
        <v>0.51388888888888884</v>
      </c>
      <c r="O103" s="88"/>
    </row>
    <row r="104" spans="5:15" ht="15.75" customHeight="1" x14ac:dyDescent="0.2">
      <c r="E104" s="194"/>
      <c r="F104" s="233"/>
      <c r="G104" s="233"/>
      <c r="H104" s="292"/>
      <c r="I104" s="194"/>
      <c r="J104" s="298" t="s">
        <v>504</v>
      </c>
      <c r="K104" s="235"/>
      <c r="L104" s="204"/>
      <c r="M104" s="299"/>
      <c r="N104" s="211">
        <f>N103+M104</f>
        <v>0.51388888888888884</v>
      </c>
      <c r="O104" s="128"/>
    </row>
    <row r="105" spans="5:15" ht="15.75" customHeight="1" x14ac:dyDescent="0.2">
      <c r="E105" s="27"/>
      <c r="F105" s="27"/>
      <c r="G105" s="27"/>
      <c r="H105" s="27"/>
      <c r="I105" s="297"/>
      <c r="J105" s="302" t="s">
        <v>476</v>
      </c>
      <c r="K105" s="303"/>
      <c r="L105" s="303"/>
      <c r="M105" s="286"/>
      <c r="N105" s="304">
        <f>N106-N104</f>
        <v>6.9444444444445308E-3</v>
      </c>
      <c r="O105" s="128"/>
    </row>
    <row r="106" spans="5:15" ht="15.75" customHeight="1" x14ac:dyDescent="0.2">
      <c r="E106" s="343">
        <v>6</v>
      </c>
      <c r="F106" s="305"/>
      <c r="G106" s="305"/>
      <c r="H106" s="305"/>
      <c r="I106" s="306" t="s">
        <v>52</v>
      </c>
      <c r="J106" s="307" t="s">
        <v>64</v>
      </c>
      <c r="K106" s="308"/>
      <c r="L106" s="309"/>
      <c r="M106" s="310"/>
      <c r="N106" s="654">
        <f>TIME(12,30,0)</f>
        <v>0.52083333333333337</v>
      </c>
      <c r="O106" s="88"/>
    </row>
    <row r="107" spans="5:15" ht="15.75" customHeight="1" x14ac:dyDescent="0.2">
      <c r="E107" s="344"/>
      <c r="F107" s="345"/>
      <c r="G107" s="345"/>
      <c r="H107" s="1"/>
      <c r="I107" s="2"/>
      <c r="J107" s="111"/>
      <c r="K107" s="2"/>
      <c r="L107" s="655"/>
      <c r="M107" s="164"/>
      <c r="N107" s="371"/>
      <c r="O107" s="89"/>
    </row>
    <row r="108" spans="5:15" ht="15.75" customHeight="1" x14ac:dyDescent="0.2">
      <c r="E108" s="346"/>
      <c r="F108" s="347"/>
      <c r="G108" s="347"/>
      <c r="H108" s="4"/>
      <c r="I108" s="2"/>
      <c r="J108" s="594" t="s">
        <v>250</v>
      </c>
      <c r="K108" s="144"/>
      <c r="L108" s="656"/>
      <c r="M108" s="255">
        <v>30</v>
      </c>
      <c r="N108" s="372">
        <f>TIME(12,30,0)</f>
        <v>0.52083333333333337</v>
      </c>
      <c r="O108" s="89"/>
    </row>
    <row r="109" spans="5:15" ht="15.75" customHeight="1" x14ac:dyDescent="0.2">
      <c r="E109" s="346"/>
      <c r="F109" s="347"/>
      <c r="G109" s="347"/>
      <c r="H109" s="4"/>
      <c r="I109" s="2"/>
      <c r="J109" s="3"/>
      <c r="K109" s="111"/>
      <c r="L109" s="657"/>
      <c r="M109" s="155"/>
      <c r="N109" s="373"/>
      <c r="O109" s="89"/>
    </row>
    <row r="110" spans="5:15" ht="15.75" customHeight="1" x14ac:dyDescent="0.2">
      <c r="E110" s="348"/>
      <c r="F110" s="349"/>
      <c r="G110" s="349"/>
      <c r="H110" s="29"/>
      <c r="I110" s="26"/>
      <c r="J110" s="595" t="s">
        <v>281</v>
      </c>
      <c r="K110" s="145"/>
      <c r="L110" s="658"/>
      <c r="M110" s="256"/>
      <c r="N110" s="374">
        <f>N108+TIME(0,M108,0)</f>
        <v>0.54166666666666674</v>
      </c>
      <c r="O110" s="133"/>
    </row>
    <row r="111" spans="5:15" ht="15.75" customHeight="1" x14ac:dyDescent="0.2">
      <c r="E111" s="350"/>
      <c r="F111" s="351"/>
      <c r="G111" s="351"/>
      <c r="H111" s="94"/>
      <c r="I111" s="95"/>
      <c r="J111" s="96"/>
      <c r="K111" s="146"/>
      <c r="L111" s="662"/>
      <c r="M111" s="258"/>
      <c r="N111" s="376"/>
      <c r="O111" s="90"/>
    </row>
    <row r="112" spans="5:15" ht="15.75" customHeight="1" x14ac:dyDescent="0.2">
      <c r="E112" s="352"/>
      <c r="F112" s="353"/>
      <c r="G112" s="353"/>
      <c r="H112" s="39"/>
      <c r="I112" s="34"/>
      <c r="J112" s="48"/>
      <c r="K112" s="147"/>
      <c r="L112" s="663"/>
      <c r="M112" s="259"/>
      <c r="N112" s="377"/>
      <c r="O112" s="132"/>
    </row>
    <row r="113" spans="5:15" ht="15.75" customHeight="1" x14ac:dyDescent="0.2">
      <c r="E113" s="354"/>
      <c r="F113" s="355"/>
      <c r="G113" s="355"/>
      <c r="H113" s="97"/>
      <c r="I113" s="98"/>
      <c r="J113" s="99"/>
      <c r="K113" s="148"/>
      <c r="L113" s="664"/>
      <c r="M113" s="260"/>
      <c r="N113" s="378"/>
      <c r="O113" s="132"/>
    </row>
    <row r="114" spans="5:15" ht="15.75" customHeight="1" x14ac:dyDescent="0.2">
      <c r="E114" s="356"/>
      <c r="F114" s="356"/>
      <c r="G114" s="356"/>
      <c r="H114" s="149"/>
      <c r="I114" s="110"/>
      <c r="J114" s="110"/>
      <c r="K114" s="110"/>
      <c r="L114" s="665"/>
      <c r="M114" s="257"/>
      <c r="N114" s="379"/>
      <c r="O114" s="89"/>
    </row>
    <row r="115" spans="5:15" ht="15.75" customHeight="1" x14ac:dyDescent="0.2">
      <c r="E115" s="1394" t="s">
        <v>242</v>
      </c>
      <c r="F115" s="1395"/>
      <c r="G115" s="1395"/>
      <c r="H115" s="1395"/>
      <c r="I115" s="1395"/>
      <c r="J115" s="1395"/>
      <c r="K115" s="1395"/>
      <c r="L115" s="1395"/>
      <c r="M115" s="1395"/>
      <c r="N115" s="1396"/>
      <c r="O115" s="89"/>
    </row>
    <row r="116" spans="5:15" ht="15.75" customHeight="1" x14ac:dyDescent="0.2">
      <c r="E116" s="1423" t="str">
        <f>E3</f>
        <v>130th IEEE 802.11 WIRELESS LOCAL AREA NETWORKS SESSION</v>
      </c>
      <c r="F116" s="1371"/>
      <c r="G116" s="1371"/>
      <c r="H116" s="1371"/>
      <c r="I116" s="1371"/>
      <c r="J116" s="1371"/>
      <c r="K116" s="1371"/>
      <c r="L116" s="1371"/>
      <c r="M116" s="1371"/>
      <c r="N116" s="1372"/>
      <c r="O116" s="91"/>
    </row>
    <row r="117" spans="5:15" ht="15.75" customHeight="1" x14ac:dyDescent="0.2">
      <c r="E117" s="1401" t="str">
        <f>E4</f>
        <v>Atlanta, Georgia, US</v>
      </c>
      <c r="F117" s="1402"/>
      <c r="G117" s="1402"/>
      <c r="H117" s="1402"/>
      <c r="I117" s="1402"/>
      <c r="J117" s="1402"/>
      <c r="K117" s="1402"/>
      <c r="L117" s="1402"/>
      <c r="M117" s="1402"/>
      <c r="N117" s="1403"/>
      <c r="O117" s="91"/>
    </row>
    <row r="118" spans="5:15" ht="15.75" customHeight="1" x14ac:dyDescent="0.2">
      <c r="E118" s="1404" t="str">
        <f>E5</f>
        <v>November 6-11, 2011</v>
      </c>
      <c r="F118" s="1405"/>
      <c r="G118" s="1405"/>
      <c r="H118" s="1377"/>
      <c r="I118" s="1377"/>
      <c r="J118" s="1377"/>
      <c r="K118" s="1377"/>
      <c r="L118" s="1377"/>
      <c r="M118" s="1377"/>
      <c r="N118" s="1378"/>
      <c r="O118" s="88"/>
    </row>
    <row r="119" spans="5:15" ht="15.75" customHeight="1" x14ac:dyDescent="0.2">
      <c r="E119" s="330"/>
      <c r="F119" s="331"/>
      <c r="G119" s="331"/>
      <c r="H119" s="129"/>
      <c r="I119" s="130"/>
      <c r="J119" s="130"/>
      <c r="K119" s="130"/>
      <c r="L119" s="130"/>
      <c r="M119" s="249"/>
      <c r="N119" s="131"/>
      <c r="O119" s="88"/>
    </row>
    <row r="120" spans="5:15" ht="15.75" customHeight="1" x14ac:dyDescent="0.2">
      <c r="E120" s="357"/>
      <c r="F120" s="358"/>
      <c r="G120" s="358"/>
      <c r="H120" s="22"/>
      <c r="I120" s="23"/>
      <c r="J120" s="23"/>
      <c r="K120" s="23"/>
      <c r="L120" s="660"/>
      <c r="M120" s="250"/>
      <c r="N120" s="368"/>
      <c r="O120" s="88"/>
    </row>
    <row r="121" spans="5:15" ht="15.75" customHeight="1" x14ac:dyDescent="0.2">
      <c r="E121" s="1397" t="s">
        <v>585</v>
      </c>
      <c r="F121" s="1398"/>
      <c r="G121" s="1398"/>
      <c r="H121" s="1399"/>
      <c r="I121" s="1399"/>
      <c r="J121" s="1399"/>
      <c r="K121" s="1399"/>
      <c r="L121" s="1399"/>
      <c r="M121" s="1399"/>
      <c r="N121" s="1400"/>
      <c r="O121" s="91"/>
    </row>
    <row r="122" spans="5:15" ht="15.75" customHeight="1" x14ac:dyDescent="0.2">
      <c r="E122" s="1383" t="str">
        <f>E9</f>
        <v>WG CHAIR - Bruce Kraemer (Marvell)</v>
      </c>
      <c r="F122" s="1384"/>
      <c r="G122" s="1384"/>
      <c r="H122" s="1384"/>
      <c r="I122" s="1384"/>
      <c r="J122" s="1384"/>
      <c r="K122" s="1384"/>
      <c r="L122" s="1384"/>
      <c r="M122" s="1384"/>
      <c r="N122" s="1385"/>
      <c r="O122" s="91"/>
    </row>
    <row r="123" spans="5:15" ht="15.75" customHeight="1" x14ac:dyDescent="0.2">
      <c r="E123" s="1388" t="str">
        <f>E10</f>
        <v>WG  VICE-CHAIR - Jon Rosdahl (CSR) -- WG  VICE-CHAIR - Adrian Stephens (Intel)</v>
      </c>
      <c r="F123" s="1389"/>
      <c r="G123" s="1389"/>
      <c r="H123" s="1389"/>
      <c r="I123" s="1389"/>
      <c r="J123" s="1389"/>
      <c r="K123" s="1389"/>
      <c r="L123" s="1389"/>
      <c r="M123" s="1389"/>
      <c r="N123" s="1390"/>
      <c r="O123" s="89"/>
    </row>
    <row r="124" spans="5:15" ht="15.75" customHeight="1" x14ac:dyDescent="0.2">
      <c r="E124" s="1391" t="str">
        <f>E11</f>
        <v>WG SECRETARY - STEPHEN MCCANN (RIM)</v>
      </c>
      <c r="F124" s="1392"/>
      <c r="G124" s="1392"/>
      <c r="H124" s="1392"/>
      <c r="I124" s="1392"/>
      <c r="J124" s="1392"/>
      <c r="K124" s="1392"/>
      <c r="L124" s="1392"/>
      <c r="M124" s="1392"/>
      <c r="N124" s="1393"/>
      <c r="O124" s="89"/>
    </row>
    <row r="125" spans="5:15" ht="15.75" customHeight="1" thickBot="1" x14ac:dyDescent="0.25">
      <c r="E125" s="359"/>
      <c r="F125" s="359"/>
      <c r="G125" s="359"/>
      <c r="H125" s="36"/>
      <c r="I125" s="36"/>
      <c r="J125" s="1408" t="str">
        <f>Title!$B$4</f>
        <v>R2</v>
      </c>
      <c r="K125" s="36"/>
      <c r="L125" s="359"/>
      <c r="M125" s="261"/>
      <c r="N125" s="380"/>
      <c r="O125" s="89"/>
    </row>
    <row r="126" spans="5:15" ht="27" customHeight="1" thickBot="1" x14ac:dyDescent="0.25">
      <c r="E126" s="224"/>
      <c r="F126" s="224"/>
      <c r="G126" s="224"/>
      <c r="H126" s="178"/>
      <c r="I126" s="179"/>
      <c r="J126" s="1409"/>
      <c r="K126" s="179"/>
      <c r="L126" s="179"/>
      <c r="N126" s="598" t="s">
        <v>461</v>
      </c>
      <c r="O126" s="89"/>
    </row>
    <row r="127" spans="5:15" ht="15.75" customHeight="1" x14ac:dyDescent="0.2">
      <c r="E127" s="180">
        <v>1</v>
      </c>
      <c r="F127" s="181"/>
      <c r="G127" s="181"/>
      <c r="H127" s="181"/>
      <c r="I127" s="182"/>
      <c r="J127" s="183" t="s">
        <v>193</v>
      </c>
      <c r="K127" s="184" t="s">
        <v>243</v>
      </c>
      <c r="L127" s="184" t="s">
        <v>366</v>
      </c>
      <c r="M127" s="262">
        <v>1</v>
      </c>
      <c r="N127" s="216">
        <f>TIME(10,30,0)</f>
        <v>0.4375</v>
      </c>
      <c r="O127" s="101"/>
    </row>
    <row r="128" spans="5:15" ht="15.75" customHeight="1" x14ac:dyDescent="0.2">
      <c r="E128" s="186"/>
      <c r="F128" s="187">
        <v>1.1000000000000001</v>
      </c>
      <c r="G128" s="187"/>
      <c r="H128" s="187"/>
      <c r="I128" s="188" t="s">
        <v>123</v>
      </c>
      <c r="J128" s="189" t="s">
        <v>220</v>
      </c>
      <c r="K128" s="190" t="s">
        <v>243</v>
      </c>
      <c r="L128" s="191" t="s">
        <v>366</v>
      </c>
      <c r="M128" s="263">
        <v>1</v>
      </c>
      <c r="N128" s="192">
        <f>N127+TIME(0,M127,0)</f>
        <v>0.43819444444444444</v>
      </c>
      <c r="O128" s="89"/>
    </row>
    <row r="129" spans="4:15" ht="15.75" customHeight="1" x14ac:dyDescent="0.2">
      <c r="E129" s="194"/>
      <c r="F129" s="194"/>
      <c r="G129" s="194"/>
      <c r="H129" s="193"/>
      <c r="I129" s="194"/>
      <c r="J129" s="195"/>
      <c r="K129" s="196"/>
      <c r="L129" s="196"/>
      <c r="M129" s="275"/>
      <c r="N129" s="276"/>
      <c r="O129"/>
    </row>
    <row r="130" spans="4:15" ht="15.75" customHeight="1" x14ac:dyDescent="0.2">
      <c r="E130" s="318">
        <v>2</v>
      </c>
      <c r="F130" s="199"/>
      <c r="G130" s="199"/>
      <c r="H130" s="198"/>
      <c r="I130" s="199"/>
      <c r="J130" s="200" t="s">
        <v>252</v>
      </c>
      <c r="K130" s="201" t="s">
        <v>243</v>
      </c>
      <c r="L130" s="201" t="s">
        <v>253</v>
      </c>
      <c r="M130" s="264"/>
      <c r="N130" s="217">
        <f>N128+TIME(0,M128,0)</f>
        <v>0.43888888888888888</v>
      </c>
      <c r="O130"/>
    </row>
    <row r="131" spans="4:15" ht="15.75" customHeight="1" x14ac:dyDescent="0.2">
      <c r="E131" s="215"/>
      <c r="F131" s="364">
        <f>E130+0.1</f>
        <v>2.1</v>
      </c>
      <c r="G131" s="224"/>
      <c r="H131" s="178"/>
      <c r="I131" s="194" t="s">
        <v>249</v>
      </c>
      <c r="J131" s="203" t="s">
        <v>360</v>
      </c>
      <c r="K131" s="204" t="s">
        <v>243</v>
      </c>
      <c r="L131" s="204" t="s">
        <v>366</v>
      </c>
      <c r="M131" s="264">
        <v>1</v>
      </c>
      <c r="N131" s="217">
        <f>N130+TIME(0,M130,0)</f>
        <v>0.43888888888888888</v>
      </c>
      <c r="O131"/>
    </row>
    <row r="132" spans="4:15" ht="15.75" customHeight="1" x14ac:dyDescent="0.2">
      <c r="E132" s="215"/>
      <c r="F132" s="364">
        <f t="shared" ref="F132:F137" si="8">F131+0.1</f>
        <v>2.2000000000000002</v>
      </c>
      <c r="G132" s="224"/>
      <c r="H132" s="178"/>
      <c r="I132" s="194" t="s">
        <v>249</v>
      </c>
      <c r="J132" s="206" t="s">
        <v>196</v>
      </c>
      <c r="K132" s="835" t="s">
        <v>243</v>
      </c>
      <c r="L132" s="835" t="s">
        <v>199</v>
      </c>
      <c r="M132" s="264">
        <v>1</v>
      </c>
      <c r="N132" s="217">
        <f t="shared" ref="N132:N151" si="9">N131+TIME(0,M131,0)</f>
        <v>0.43958333333333333</v>
      </c>
      <c r="O132"/>
    </row>
    <row r="133" spans="4:15" ht="15.75" customHeight="1" x14ac:dyDescent="0.2">
      <c r="E133" s="215"/>
      <c r="F133" s="364">
        <f t="shared" si="8"/>
        <v>2.3000000000000003</v>
      </c>
      <c r="G133" s="224"/>
      <c r="H133" s="178"/>
      <c r="I133" s="194" t="s">
        <v>249</v>
      </c>
      <c r="J133" s="836"/>
      <c r="K133" s="235" t="s">
        <v>243</v>
      </c>
      <c r="L133" s="235"/>
      <c r="M133" s="293"/>
      <c r="N133" s="217">
        <f t="shared" si="9"/>
        <v>0.44027777777777777</v>
      </c>
      <c r="O133"/>
    </row>
    <row r="134" spans="4:15" ht="15.75" customHeight="1" x14ac:dyDescent="0.2">
      <c r="E134" s="215"/>
      <c r="F134" s="364">
        <f t="shared" si="8"/>
        <v>2.4000000000000004</v>
      </c>
      <c r="G134" s="224"/>
      <c r="H134" s="178"/>
      <c r="I134" s="194" t="s">
        <v>58</v>
      </c>
      <c r="J134" s="836"/>
      <c r="K134" s="235" t="s">
        <v>243</v>
      </c>
      <c r="L134" s="235"/>
      <c r="M134" s="293"/>
      <c r="N134" s="217">
        <f t="shared" si="9"/>
        <v>0.44027777777777777</v>
      </c>
      <c r="O134"/>
    </row>
    <row r="135" spans="4:15" ht="15.75" customHeight="1" x14ac:dyDescent="0.2">
      <c r="E135" s="215"/>
      <c r="F135" s="364">
        <f t="shared" si="8"/>
        <v>2.5000000000000004</v>
      </c>
      <c r="G135" s="224"/>
      <c r="H135" s="178"/>
      <c r="I135" s="194" t="s">
        <v>58</v>
      </c>
      <c r="J135" s="207"/>
      <c r="K135" s="235" t="s">
        <v>243</v>
      </c>
      <c r="L135" s="235" t="s">
        <v>308</v>
      </c>
      <c r="M135" s="293"/>
      <c r="N135" s="217">
        <f t="shared" si="9"/>
        <v>0.44027777777777777</v>
      </c>
      <c r="O135"/>
    </row>
    <row r="136" spans="4:15" ht="15.75" customHeight="1" x14ac:dyDescent="0.2">
      <c r="E136" s="215"/>
      <c r="F136" s="364">
        <f t="shared" si="8"/>
        <v>2.6000000000000005</v>
      </c>
      <c r="G136" s="224"/>
      <c r="H136" s="178"/>
      <c r="I136" s="194" t="s">
        <v>58</v>
      </c>
      <c r="J136" s="836"/>
      <c r="K136" s="235" t="s">
        <v>243</v>
      </c>
      <c r="L136" s="235" t="s">
        <v>308</v>
      </c>
      <c r="M136" s="293"/>
      <c r="N136" s="217">
        <f t="shared" si="9"/>
        <v>0.44027777777777777</v>
      </c>
      <c r="O136"/>
    </row>
    <row r="137" spans="4:15" ht="15.75" customHeight="1" x14ac:dyDescent="0.2">
      <c r="E137" s="317"/>
      <c r="F137" s="396">
        <f t="shared" si="8"/>
        <v>2.7000000000000006</v>
      </c>
      <c r="G137" s="209"/>
      <c r="H137" s="208"/>
      <c r="I137" s="209" t="s">
        <v>58</v>
      </c>
      <c r="J137" s="856" t="s">
        <v>16</v>
      </c>
      <c r="K137" s="190" t="s">
        <v>243</v>
      </c>
      <c r="L137" s="190" t="s">
        <v>367</v>
      </c>
      <c r="M137" s="266">
        <v>4</v>
      </c>
      <c r="N137" s="217">
        <f t="shared" si="9"/>
        <v>0.44027777777777777</v>
      </c>
      <c r="O137"/>
    </row>
    <row r="138" spans="4:15" ht="15.75" customHeight="1" x14ac:dyDescent="0.2">
      <c r="E138" s="194"/>
      <c r="F138" s="194"/>
      <c r="G138" s="194"/>
      <c r="H138" s="210"/>
      <c r="I138" s="194"/>
      <c r="J138" s="204"/>
      <c r="K138" s="196"/>
      <c r="L138" s="196"/>
      <c r="M138" s="275"/>
      <c r="N138" s="277"/>
      <c r="O138"/>
    </row>
    <row r="139" spans="4:15" ht="15.75" customHeight="1" x14ac:dyDescent="0.2">
      <c r="E139" s="212">
        <v>3</v>
      </c>
      <c r="F139" s="239"/>
      <c r="G139" s="239"/>
      <c r="H139" s="213"/>
      <c r="I139" s="199" t="s">
        <v>249</v>
      </c>
      <c r="J139" s="183" t="s">
        <v>238</v>
      </c>
      <c r="K139" s="214"/>
      <c r="L139" s="214"/>
      <c r="M139" s="264"/>
      <c r="N139" s="217"/>
      <c r="O139"/>
    </row>
    <row r="140" spans="4:15" ht="15.75" customHeight="1" x14ac:dyDescent="0.2">
      <c r="E140" s="215"/>
      <c r="F140" s="224"/>
      <c r="G140" s="224"/>
      <c r="H140" s="193"/>
      <c r="I140" s="194"/>
      <c r="J140" s="204"/>
      <c r="K140" s="204"/>
      <c r="L140" s="204"/>
      <c r="M140" s="264"/>
      <c r="N140" s="217"/>
      <c r="O140"/>
    </row>
    <row r="141" spans="4:15" ht="15.75" customHeight="1" x14ac:dyDescent="0.2">
      <c r="E141" s="215"/>
      <c r="F141" s="364">
        <f>E139+0.1</f>
        <v>3.1</v>
      </c>
      <c r="G141" s="224"/>
      <c r="H141" s="193"/>
      <c r="I141" s="194"/>
      <c r="J141" s="736" t="s">
        <v>363</v>
      </c>
      <c r="K141" s="204"/>
      <c r="L141" s="204"/>
      <c r="M141" s="264"/>
      <c r="N141" s="217"/>
      <c r="O141"/>
    </row>
    <row r="142" spans="4:15" ht="15.75" customHeight="1" x14ac:dyDescent="0.2">
      <c r="E142" s="215"/>
      <c r="F142" s="364"/>
      <c r="G142" s="224">
        <v>1</v>
      </c>
      <c r="H142" s="210"/>
      <c r="I142" s="218" t="s">
        <v>249</v>
      </c>
      <c r="J142" s="1139" t="s">
        <v>17</v>
      </c>
      <c r="K142" s="801" t="s">
        <v>68</v>
      </c>
      <c r="L142" s="112" t="s">
        <v>181</v>
      </c>
      <c r="M142" s="265">
        <v>5</v>
      </c>
      <c r="N142" s="217">
        <f>N137+TIME(0,M137,0)</f>
        <v>0.44305555555555554</v>
      </c>
      <c r="O142"/>
    </row>
    <row r="143" spans="4:15" ht="15.75" customHeight="1" x14ac:dyDescent="0.2">
      <c r="E143" s="215"/>
      <c r="F143" s="364"/>
      <c r="G143" s="224">
        <f>G142+1</f>
        <v>2</v>
      </c>
      <c r="H143" s="210"/>
      <c r="I143" s="218" t="s">
        <v>249</v>
      </c>
      <c r="J143" s="218" t="s">
        <v>491</v>
      </c>
      <c r="K143" s="220" t="s">
        <v>244</v>
      </c>
      <c r="L143" s="112" t="s">
        <v>217</v>
      </c>
      <c r="M143" s="265">
        <v>5</v>
      </c>
      <c r="N143" s="217">
        <f t="shared" si="9"/>
        <v>0.44652777777777775</v>
      </c>
      <c r="O143"/>
    </row>
    <row r="144" spans="4:15" ht="15.75" customHeight="1" x14ac:dyDescent="0.2">
      <c r="D144" s="791"/>
      <c r="E144" s="215"/>
      <c r="F144" s="364"/>
      <c r="G144" s="224">
        <f>G143+1</f>
        <v>3</v>
      </c>
      <c r="H144" s="210"/>
      <c r="I144" s="218" t="s">
        <v>249</v>
      </c>
      <c r="J144" s="729"/>
      <c r="K144" s="730"/>
      <c r="L144" s="731"/>
      <c r="M144" s="265"/>
      <c r="N144" s="217">
        <f t="shared" si="9"/>
        <v>0.44999999999999996</v>
      </c>
      <c r="O144"/>
    </row>
    <row r="145" spans="5:15" ht="15.75" customHeight="1" x14ac:dyDescent="0.2">
      <c r="E145" s="215"/>
      <c r="F145" s="224"/>
      <c r="G145" s="224"/>
      <c r="H145" s="210"/>
      <c r="I145" s="218"/>
      <c r="J145" s="219"/>
      <c r="K145" s="220"/>
      <c r="L145" s="112"/>
      <c r="M145" s="265"/>
      <c r="N145" s="217">
        <f t="shared" si="9"/>
        <v>0.44999999999999996</v>
      </c>
      <c r="O145"/>
    </row>
    <row r="146" spans="5:15" ht="15.75" customHeight="1" x14ac:dyDescent="0.2">
      <c r="E146" s="215"/>
      <c r="F146" s="364">
        <v>3.2</v>
      </c>
      <c r="G146" s="224"/>
      <c r="H146" s="193"/>
      <c r="I146" s="218"/>
      <c r="J146" s="736" t="s">
        <v>362</v>
      </c>
      <c r="K146" s="204"/>
      <c r="L146" s="204"/>
      <c r="M146" s="265"/>
      <c r="N146" s="217">
        <f t="shared" si="9"/>
        <v>0.44999999999999996</v>
      </c>
      <c r="O146"/>
    </row>
    <row r="147" spans="5:15" ht="15.75" customHeight="1" x14ac:dyDescent="0.2">
      <c r="E147" s="215"/>
      <c r="F147" s="224"/>
      <c r="G147" s="224">
        <v>1</v>
      </c>
      <c r="H147" s="210"/>
      <c r="I147" s="218" t="s">
        <v>249</v>
      </c>
      <c r="J147" s="729" t="s">
        <v>66</v>
      </c>
      <c r="K147" s="730" t="s">
        <v>56</v>
      </c>
      <c r="L147" s="729" t="s">
        <v>553</v>
      </c>
      <c r="M147" s="265">
        <v>0</v>
      </c>
      <c r="N147" s="217">
        <f t="shared" si="9"/>
        <v>0.44999999999999996</v>
      </c>
      <c r="O147"/>
    </row>
    <row r="148" spans="5:15" ht="15.75" customHeight="1" x14ac:dyDescent="0.2">
      <c r="E148" s="215"/>
      <c r="F148" s="224"/>
      <c r="G148" s="224">
        <f>G147+1</f>
        <v>2</v>
      </c>
      <c r="H148" s="210"/>
      <c r="I148" s="218" t="s">
        <v>249</v>
      </c>
      <c r="J148" s="1144" t="s">
        <v>365</v>
      </c>
      <c r="K148" s="1145" t="s">
        <v>244</v>
      </c>
      <c r="L148" s="1146" t="s">
        <v>552</v>
      </c>
      <c r="M148" s="1147">
        <v>5</v>
      </c>
      <c r="N148" s="217">
        <f t="shared" si="9"/>
        <v>0.44999999999999996</v>
      </c>
      <c r="O148"/>
    </row>
    <row r="149" spans="5:15" ht="15.75" customHeight="1" x14ac:dyDescent="0.2">
      <c r="E149" s="215"/>
      <c r="F149" s="224"/>
      <c r="G149" s="224">
        <f>G148+1</f>
        <v>3</v>
      </c>
      <c r="H149" s="210"/>
      <c r="I149" s="218" t="s">
        <v>249</v>
      </c>
      <c r="J149" s="729" t="s">
        <v>364</v>
      </c>
      <c r="K149" s="730" t="s">
        <v>244</v>
      </c>
      <c r="L149" s="729" t="s">
        <v>212</v>
      </c>
      <c r="M149" s="770">
        <v>5</v>
      </c>
      <c r="N149" s="217">
        <f t="shared" si="9"/>
        <v>0.45347222222222217</v>
      </c>
      <c r="O149"/>
    </row>
    <row r="150" spans="5:15" ht="15.75" customHeight="1" x14ac:dyDescent="0.2">
      <c r="E150" s="215"/>
      <c r="F150" s="224"/>
      <c r="G150" s="224">
        <f>G149+1</f>
        <v>4</v>
      </c>
      <c r="H150" s="210"/>
      <c r="I150" s="218" t="s">
        <v>249</v>
      </c>
      <c r="J150" s="729" t="s">
        <v>227</v>
      </c>
      <c r="K150" s="730" t="s">
        <v>56</v>
      </c>
      <c r="L150" s="729" t="s">
        <v>228</v>
      </c>
      <c r="M150" s="770">
        <v>5</v>
      </c>
      <c r="N150" s="217">
        <f t="shared" si="9"/>
        <v>0.45694444444444438</v>
      </c>
      <c r="O150"/>
    </row>
    <row r="151" spans="5:15" ht="15.75" customHeight="1" x14ac:dyDescent="0.2">
      <c r="E151" s="221"/>
      <c r="F151" s="188"/>
      <c r="G151" s="188">
        <f>G150+1</f>
        <v>5</v>
      </c>
      <c r="H151" s="208"/>
      <c r="I151" s="222" t="s">
        <v>249</v>
      </c>
      <c r="J151" s="837"/>
      <c r="K151" s="190"/>
      <c r="L151" s="190"/>
      <c r="M151" s="263"/>
      <c r="N151" s="231">
        <f t="shared" si="9"/>
        <v>0.46041666666666659</v>
      </c>
      <c r="O151"/>
    </row>
    <row r="152" spans="5:15" ht="15.75" customHeight="1" x14ac:dyDescent="0.2">
      <c r="E152" s="224"/>
      <c r="F152" s="224"/>
      <c r="G152" s="224"/>
      <c r="H152" s="193"/>
      <c r="I152" s="218"/>
      <c r="J152" s="225"/>
      <c r="K152" s="220"/>
      <c r="L152" s="226"/>
      <c r="M152" s="265"/>
      <c r="N152" s="197"/>
      <c r="O152"/>
    </row>
    <row r="153" spans="5:15" ht="15.75" customHeight="1" x14ac:dyDescent="0.2">
      <c r="E153" s="212">
        <v>4</v>
      </c>
      <c r="F153" s="239"/>
      <c r="G153" s="239"/>
      <c r="H153" s="227"/>
      <c r="I153" s="201"/>
      <c r="J153" s="228" t="s">
        <v>191</v>
      </c>
      <c r="K153" s="214"/>
      <c r="L153" s="214"/>
      <c r="M153" s="831"/>
      <c r="N153" s="202"/>
      <c r="O153"/>
    </row>
    <row r="154" spans="5:15" ht="15.75" customHeight="1" x14ac:dyDescent="0.2">
      <c r="E154" s="215"/>
      <c r="F154" s="364">
        <f>E153+0.1</f>
        <v>4.0999999999999996</v>
      </c>
      <c r="G154" s="224"/>
      <c r="H154" s="229"/>
      <c r="I154" s="218" t="s">
        <v>123</v>
      </c>
      <c r="J154" s="784"/>
      <c r="K154" s="730"/>
      <c r="L154" s="729"/>
      <c r="M154" s="770"/>
      <c r="N154" s="217">
        <f>N151+TIME(0,M151,0)</f>
        <v>0.46041666666666659</v>
      </c>
      <c r="O154"/>
    </row>
    <row r="155" spans="5:15" ht="15.75" customHeight="1" x14ac:dyDescent="0.2">
      <c r="E155" s="215"/>
      <c r="F155" s="364">
        <f>F154+0.1</f>
        <v>4.1999999999999993</v>
      </c>
      <c r="G155" s="224"/>
      <c r="H155" s="229"/>
      <c r="I155" s="218" t="s">
        <v>123</v>
      </c>
      <c r="N155" s="217">
        <f>N154+TIME(0,M154,0)</f>
        <v>0.46041666666666659</v>
      </c>
      <c r="O155"/>
    </row>
    <row r="156" spans="5:15" ht="15.75" customHeight="1" x14ac:dyDescent="0.25">
      <c r="E156" s="215"/>
      <c r="F156" s="364">
        <f>F155+0.1</f>
        <v>4.2999999999999989</v>
      </c>
      <c r="G156" s="224"/>
      <c r="H156" s="229"/>
      <c r="I156" s="218" t="s">
        <v>248</v>
      </c>
      <c r="J156" s="732" t="s">
        <v>727</v>
      </c>
      <c r="K156" s="220" t="s">
        <v>6</v>
      </c>
      <c r="L156" s="599" t="s">
        <v>468</v>
      </c>
      <c r="M156" s="264">
        <v>15</v>
      </c>
      <c r="N156" s="217">
        <f>N155+TIME(0,M155,0)</f>
        <v>0.46041666666666659</v>
      </c>
      <c r="O156"/>
    </row>
    <row r="157" spans="5:15" ht="15.75" customHeight="1" x14ac:dyDescent="0.25">
      <c r="E157" s="215"/>
      <c r="F157" s="364">
        <f>F156+0.1</f>
        <v>4.3999999999999986</v>
      </c>
      <c r="G157" s="224"/>
      <c r="H157" s="229"/>
      <c r="I157" s="218" t="s">
        <v>248</v>
      </c>
      <c r="J157" s="732" t="s">
        <v>728</v>
      </c>
      <c r="K157" s="220" t="s">
        <v>6</v>
      </c>
      <c r="L157" s="599" t="s">
        <v>468</v>
      </c>
      <c r="M157" s="264">
        <v>15</v>
      </c>
      <c r="N157" s="217">
        <f>N156+TIME(0,M156,0)</f>
        <v>0.47083333333333327</v>
      </c>
      <c r="O157"/>
    </row>
    <row r="158" spans="5:15" ht="15.75" customHeight="1" x14ac:dyDescent="0.2">
      <c r="E158" s="221"/>
      <c r="F158" s="396">
        <f>F157+0.1</f>
        <v>4.4999999999999982</v>
      </c>
      <c r="G158" s="188"/>
      <c r="H158" s="230"/>
      <c r="I158" s="222" t="s">
        <v>248</v>
      </c>
      <c r="J158" s="704"/>
      <c r="K158" s="855"/>
      <c r="L158" s="705"/>
      <c r="M158" s="266"/>
      <c r="N158" s="231">
        <f>N157+TIME(0,M157,0)</f>
        <v>0.48124999999999996</v>
      </c>
      <c r="O158"/>
    </row>
    <row r="159" spans="5:15" ht="15.75" customHeight="1" x14ac:dyDescent="0.2">
      <c r="E159" s="224"/>
      <c r="F159" s="224"/>
      <c r="G159" s="224"/>
      <c r="H159" s="233"/>
      <c r="I159" s="218"/>
      <c r="J159" s="234"/>
      <c r="K159" s="235"/>
      <c r="L159" s="218"/>
      <c r="M159" s="265"/>
      <c r="N159" s="236"/>
      <c r="O159"/>
    </row>
    <row r="160" spans="5:15" ht="15.75" customHeight="1" x14ac:dyDescent="0.2">
      <c r="E160" s="319">
        <v>5</v>
      </c>
      <c r="F160" s="182"/>
      <c r="G160" s="182"/>
      <c r="H160" s="198"/>
      <c r="I160" s="201"/>
      <c r="J160" s="237" t="s">
        <v>251</v>
      </c>
      <c r="K160" s="184"/>
      <c r="L160" s="238"/>
      <c r="M160" s="262"/>
      <c r="N160" s="202">
        <f>N158+TIME(0,M158,0)</f>
        <v>0.48124999999999996</v>
      </c>
      <c r="O160"/>
    </row>
    <row r="161" spans="5:15" ht="15.75" customHeight="1" x14ac:dyDescent="0.2">
      <c r="E161" s="320"/>
      <c r="F161" s="364">
        <f>E160+0.1</f>
        <v>5.0999999999999996</v>
      </c>
      <c r="G161" s="218"/>
      <c r="H161" s="210"/>
      <c r="I161" s="196" t="s">
        <v>123</v>
      </c>
      <c r="J161" s="1138" t="s">
        <v>681</v>
      </c>
      <c r="K161" s="220" t="s">
        <v>6</v>
      </c>
      <c r="L161" s="112" t="s">
        <v>217</v>
      </c>
      <c r="M161" s="264">
        <v>10</v>
      </c>
      <c r="N161" s="217">
        <f>N160+TIME(0,M160,0)</f>
        <v>0.48124999999999996</v>
      </c>
      <c r="O161"/>
    </row>
    <row r="162" spans="5:15" ht="15.75" customHeight="1" x14ac:dyDescent="0.25">
      <c r="E162" s="320"/>
      <c r="F162" s="364">
        <f>F161+0.1</f>
        <v>5.1999999999999993</v>
      </c>
      <c r="G162" s="218"/>
      <c r="H162" s="210"/>
      <c r="I162" s="196" t="s">
        <v>52</v>
      </c>
      <c r="J162" s="235" t="s">
        <v>182</v>
      </c>
      <c r="K162" s="220" t="s">
        <v>244</v>
      </c>
      <c r="L162" s="599" t="s">
        <v>468</v>
      </c>
      <c r="M162" s="264">
        <v>10</v>
      </c>
      <c r="N162" s="217">
        <f>N161+TIME(0,M161,0)</f>
        <v>0.48819444444444438</v>
      </c>
      <c r="O162"/>
    </row>
    <row r="163" spans="5:15" ht="15.75" customHeight="1" x14ac:dyDescent="0.2">
      <c r="E163" s="320"/>
      <c r="F163" s="364">
        <f>F162+0.1</f>
        <v>5.2999999999999989</v>
      </c>
      <c r="G163" s="218"/>
      <c r="H163" s="210"/>
      <c r="I163" s="196" t="s">
        <v>52</v>
      </c>
      <c r="J163" s="706"/>
      <c r="K163" s="220"/>
      <c r="L163" s="112"/>
      <c r="M163" s="265"/>
      <c r="N163" s="217">
        <f t="shared" ref="N163:N170" si="10">N162+TIME(0,M162,0)</f>
        <v>0.4951388888888888</v>
      </c>
      <c r="O163"/>
    </row>
    <row r="164" spans="5:15" ht="15.75" customHeight="1" x14ac:dyDescent="0.2">
      <c r="E164" s="320"/>
      <c r="F164" s="364">
        <f t="shared" ref="F164:F169" si="11">F163+0.1</f>
        <v>5.3999999999999986</v>
      </c>
      <c r="G164" s="218"/>
      <c r="H164" s="210"/>
      <c r="I164" s="196" t="s">
        <v>78</v>
      </c>
      <c r="J164" s="706"/>
      <c r="K164" s="220"/>
      <c r="L164" s="112"/>
      <c r="M164" s="265"/>
      <c r="N164" s="217">
        <f t="shared" si="10"/>
        <v>0.4951388888888888</v>
      </c>
      <c r="O164"/>
    </row>
    <row r="165" spans="5:15" ht="15.75" customHeight="1" x14ac:dyDescent="0.2">
      <c r="E165" s="320"/>
      <c r="F165" s="364">
        <f t="shared" si="11"/>
        <v>5.4999999999999982</v>
      </c>
      <c r="G165" s="218"/>
      <c r="H165" s="210"/>
      <c r="I165" s="196" t="s">
        <v>78</v>
      </c>
      <c r="J165" s="706"/>
      <c r="K165" s="220"/>
      <c r="L165" s="112"/>
      <c r="M165" s="264"/>
      <c r="N165" s="217">
        <f t="shared" si="10"/>
        <v>0.4951388888888888</v>
      </c>
      <c r="O165"/>
    </row>
    <row r="166" spans="5:15" ht="15.75" customHeight="1" x14ac:dyDescent="0.25">
      <c r="E166" s="320"/>
      <c r="F166" s="364">
        <f t="shared" si="11"/>
        <v>5.5999999999999979</v>
      </c>
      <c r="G166" s="218"/>
      <c r="H166" s="210"/>
      <c r="I166" s="196" t="s">
        <v>78</v>
      </c>
      <c r="J166" s="706"/>
      <c r="K166" s="220"/>
      <c r="L166" s="599"/>
      <c r="M166" s="264"/>
      <c r="N166" s="217">
        <f t="shared" si="10"/>
        <v>0.4951388888888888</v>
      </c>
      <c r="O166"/>
    </row>
    <row r="167" spans="5:15" ht="15.75" customHeight="1" x14ac:dyDescent="0.25">
      <c r="E167" s="320"/>
      <c r="F167" s="364">
        <f t="shared" si="11"/>
        <v>5.6999999999999975</v>
      </c>
      <c r="G167" s="218"/>
      <c r="H167" s="210"/>
      <c r="I167" s="196" t="s">
        <v>78</v>
      </c>
      <c r="J167" s="363"/>
      <c r="K167" s="220"/>
      <c r="L167" s="599"/>
      <c r="M167" s="264"/>
      <c r="N167" s="217">
        <f t="shared" si="10"/>
        <v>0.4951388888888888</v>
      </c>
      <c r="O167"/>
    </row>
    <row r="168" spans="5:15" ht="15.75" customHeight="1" x14ac:dyDescent="0.25">
      <c r="E168" s="320"/>
      <c r="F168" s="364">
        <f t="shared" si="11"/>
        <v>5.7999999999999972</v>
      </c>
      <c r="G168" s="218"/>
      <c r="H168" s="210"/>
      <c r="I168" s="196" t="s">
        <v>78</v>
      </c>
      <c r="J168" s="235" t="s">
        <v>724</v>
      </c>
      <c r="K168" s="220" t="s">
        <v>6</v>
      </c>
      <c r="L168" s="599" t="s">
        <v>468</v>
      </c>
      <c r="M168" s="264">
        <v>20</v>
      </c>
      <c r="N168" s="217">
        <f t="shared" si="10"/>
        <v>0.4951388888888888</v>
      </c>
      <c r="O168"/>
    </row>
    <row r="169" spans="5:15" ht="15.75" customHeight="1" x14ac:dyDescent="0.25">
      <c r="E169" s="320"/>
      <c r="F169" s="364">
        <f t="shared" si="11"/>
        <v>5.8999999999999968</v>
      </c>
      <c r="G169" s="218"/>
      <c r="H169" s="210"/>
      <c r="I169" s="196" t="s">
        <v>123</v>
      </c>
      <c r="J169" s="611"/>
      <c r="K169" s="220"/>
      <c r="L169" s="599"/>
      <c r="M169" s="264"/>
      <c r="N169" s="217">
        <f t="shared" si="10"/>
        <v>0.50902777777777763</v>
      </c>
      <c r="O169"/>
    </row>
    <row r="170" spans="5:15" ht="15.75" customHeight="1" x14ac:dyDescent="0.2">
      <c r="E170" s="221"/>
      <c r="F170" s="638">
        <v>5.0999999999999996</v>
      </c>
      <c r="G170" s="188"/>
      <c r="H170" s="230"/>
      <c r="I170" s="639" t="s">
        <v>123</v>
      </c>
      <c r="J170" s="612"/>
      <c r="K170" s="223"/>
      <c r="L170" s="191"/>
      <c r="M170" s="266"/>
      <c r="N170" s="231">
        <f t="shared" si="10"/>
        <v>0.50902777777777763</v>
      </c>
      <c r="O170"/>
    </row>
    <row r="171" spans="5:15" ht="15.75" customHeight="1" x14ac:dyDescent="0.2">
      <c r="E171" s="224"/>
      <c r="F171" s="224"/>
      <c r="G171" s="224"/>
      <c r="H171" s="233"/>
      <c r="I171" s="194"/>
      <c r="J171" s="234"/>
      <c r="K171" s="196"/>
      <c r="L171" s="196"/>
      <c r="M171" s="264"/>
      <c r="N171" s="211"/>
      <c r="O171"/>
    </row>
    <row r="172" spans="5:15" ht="15.75" customHeight="1" x14ac:dyDescent="0.2">
      <c r="E172" s="212">
        <v>6</v>
      </c>
      <c r="F172" s="239"/>
      <c r="G172" s="239"/>
      <c r="H172" s="227"/>
      <c r="I172" s="201"/>
      <c r="J172" s="228" t="s">
        <v>187</v>
      </c>
      <c r="K172" s="214"/>
      <c r="L172" s="214"/>
      <c r="M172" s="262">
        <v>0</v>
      </c>
      <c r="N172" s="202">
        <f>N170+TIME(0,M170,0)</f>
        <v>0.50902777777777763</v>
      </c>
      <c r="O172"/>
    </row>
    <row r="173" spans="5:15" ht="15.75" customHeight="1" x14ac:dyDescent="0.25">
      <c r="E173" s="221"/>
      <c r="F173" s="188"/>
      <c r="G173" s="188"/>
      <c r="H173" s="230"/>
      <c r="I173" s="222" t="s">
        <v>248</v>
      </c>
      <c r="J173" s="612"/>
      <c r="K173" s="223" t="s">
        <v>244</v>
      </c>
      <c r="L173" s="652" t="s">
        <v>468</v>
      </c>
      <c r="M173" s="613">
        <v>0</v>
      </c>
      <c r="N173" s="231">
        <f>N172+TIME(0,M172,0)</f>
        <v>0.50902777777777763</v>
      </c>
      <c r="O173"/>
    </row>
    <row r="174" spans="5:15" ht="15.75" customHeight="1" x14ac:dyDescent="0.2">
      <c r="E174" s="224"/>
      <c r="F174" s="224"/>
      <c r="G174" s="224"/>
      <c r="H174" s="233"/>
      <c r="I174" s="218"/>
      <c r="J174" s="302" t="s">
        <v>476</v>
      </c>
      <c r="K174" s="235"/>
      <c r="L174" s="218"/>
      <c r="M174" s="265"/>
      <c r="N174" s="304">
        <f>N177-N173</f>
        <v>1.1805555555555736E-2</v>
      </c>
      <c r="O174"/>
    </row>
    <row r="175" spans="5:15" ht="15.75" customHeight="1" x14ac:dyDescent="0.2">
      <c r="E175" s="319">
        <v>7</v>
      </c>
      <c r="F175" s="182"/>
      <c r="G175" s="182"/>
      <c r="H175" s="198"/>
      <c r="I175" s="182" t="s">
        <v>123</v>
      </c>
      <c r="J175" s="240" t="s">
        <v>65</v>
      </c>
      <c r="K175" s="184"/>
      <c r="L175" s="238"/>
      <c r="M175" s="262"/>
      <c r="N175" s="241">
        <f>N172+TIME(0,M172,0)</f>
        <v>0.50902777777777763</v>
      </c>
      <c r="O175"/>
    </row>
    <row r="176" spans="5:15" ht="15.75" customHeight="1" x14ac:dyDescent="0.2">
      <c r="E176" s="215"/>
      <c r="F176" s="224"/>
      <c r="G176" s="224"/>
      <c r="H176" s="229"/>
      <c r="I176" s="204"/>
      <c r="J176" s="232"/>
      <c r="K176" s="204"/>
      <c r="L176" s="204"/>
      <c r="M176" s="265"/>
      <c r="N176" s="205"/>
      <c r="O176"/>
    </row>
    <row r="177" spans="4:15" ht="15.75" customHeight="1" x14ac:dyDescent="0.2">
      <c r="E177" s="215"/>
      <c r="F177" s="224"/>
      <c r="G177" s="224"/>
      <c r="H177" s="233"/>
      <c r="I177" s="204"/>
      <c r="J177" s="242" t="s">
        <v>250</v>
      </c>
      <c r="K177" s="243"/>
      <c r="L177" s="243"/>
      <c r="M177" s="267">
        <v>60</v>
      </c>
      <c r="N177" s="244">
        <f>TIME(12,30,0)</f>
        <v>0.52083333333333337</v>
      </c>
      <c r="O177"/>
    </row>
    <row r="178" spans="4:15" ht="15.75" customHeight="1" x14ac:dyDescent="0.2">
      <c r="E178" s="215"/>
      <c r="F178" s="224"/>
      <c r="G178" s="224"/>
      <c r="H178" s="233"/>
      <c r="I178" s="204"/>
      <c r="J178" s="224"/>
      <c r="K178" s="232"/>
      <c r="L178" s="232"/>
      <c r="M178" s="268"/>
      <c r="N178" s="216"/>
      <c r="O178"/>
    </row>
    <row r="179" spans="4:15" ht="15.75" customHeight="1" x14ac:dyDescent="0.2">
      <c r="E179" s="221"/>
      <c r="F179" s="188"/>
      <c r="G179" s="188"/>
      <c r="H179" s="230"/>
      <c r="I179" s="190"/>
      <c r="J179" s="245" t="s">
        <v>223</v>
      </c>
      <c r="K179" s="246"/>
      <c r="L179" s="246"/>
      <c r="M179" s="269"/>
      <c r="N179" s="241">
        <f>N177+TIME(0,M177,0)</f>
        <v>0.5625</v>
      </c>
      <c r="O179"/>
    </row>
    <row r="180" spans="4:15" ht="15.75" customHeight="1" x14ac:dyDescent="0.2">
      <c r="E180" s="224"/>
      <c r="F180" s="224"/>
      <c r="G180" s="224"/>
      <c r="H180" s="172"/>
      <c r="I180" s="171"/>
      <c r="J180" s="170"/>
      <c r="K180" s="177"/>
      <c r="L180" s="232"/>
      <c r="M180" s="270"/>
      <c r="N180" s="197"/>
      <c r="O180"/>
    </row>
    <row r="181" spans="4:15" ht="15.75" customHeight="1" x14ac:dyDescent="0.2">
      <c r="E181" s="224"/>
      <c r="F181" s="224"/>
      <c r="G181" s="224"/>
      <c r="H181" s="172"/>
      <c r="I181" s="171"/>
      <c r="J181" s="170"/>
      <c r="K181" s="177"/>
      <c r="L181" s="232"/>
      <c r="M181" s="270"/>
      <c r="N181" s="197"/>
      <c r="O181"/>
    </row>
    <row r="182" spans="4:15" ht="15.75" customHeight="1" x14ac:dyDescent="0.2">
      <c r="E182" s="224"/>
      <c r="F182" s="224"/>
      <c r="G182" s="224"/>
      <c r="H182" s="172"/>
      <c r="I182" s="171"/>
      <c r="J182" s="170"/>
      <c r="K182" s="177"/>
      <c r="L182" s="232"/>
      <c r="M182" s="270"/>
      <c r="N182" s="197"/>
      <c r="O182"/>
    </row>
    <row r="183" spans="4:15" ht="15.75" customHeight="1" x14ac:dyDescent="0.2">
      <c r="E183" s="224"/>
      <c r="F183" s="224"/>
      <c r="G183" s="224"/>
      <c r="H183" s="172"/>
      <c r="I183" s="171"/>
      <c r="J183" s="170"/>
      <c r="K183" s="177"/>
      <c r="L183" s="232"/>
      <c r="M183" s="270"/>
      <c r="N183" s="197"/>
      <c r="O183"/>
    </row>
    <row r="184" spans="4:15" ht="15.75" customHeight="1" x14ac:dyDescent="0.25">
      <c r="E184" s="176"/>
      <c r="F184" s="176"/>
      <c r="G184" s="176"/>
      <c r="H184"/>
      <c r="I184"/>
      <c r="J184"/>
      <c r="K184"/>
      <c r="L184" s="381"/>
      <c r="M184" s="166"/>
      <c r="N184" s="381"/>
      <c r="O184"/>
    </row>
    <row r="185" spans="4:15" ht="15.75" customHeight="1" x14ac:dyDescent="0.25">
      <c r="E185" s="176"/>
      <c r="F185" s="176"/>
      <c r="G185" s="176"/>
      <c r="H185"/>
      <c r="I185"/>
      <c r="J185"/>
      <c r="K185"/>
      <c r="L185" s="381"/>
      <c r="M185" s="166"/>
      <c r="N185" s="381"/>
      <c r="O185"/>
    </row>
    <row r="186" spans="4:15" ht="15.75" customHeight="1" x14ac:dyDescent="0.25">
      <c r="E186" s="176"/>
      <c r="F186" s="176"/>
      <c r="G186" s="176"/>
      <c r="H186"/>
      <c r="I186"/>
      <c r="J186"/>
      <c r="K186"/>
      <c r="L186" s="381"/>
      <c r="M186" s="166"/>
      <c r="N186" s="381"/>
      <c r="O186"/>
    </row>
    <row r="187" spans="4:15" ht="15.75" customHeight="1" x14ac:dyDescent="0.25">
      <c r="E187" s="176"/>
      <c r="F187" s="176"/>
      <c r="G187" s="176"/>
      <c r="H187"/>
      <c r="I187"/>
      <c r="J187"/>
      <c r="K187"/>
      <c r="L187" s="381"/>
      <c r="M187" s="166"/>
      <c r="N187" s="381"/>
      <c r="O187"/>
    </row>
    <row r="188" spans="4:15" ht="15.75" customHeight="1" x14ac:dyDescent="0.25">
      <c r="E188" s="176"/>
      <c r="F188" s="176"/>
      <c r="G188" s="176"/>
      <c r="H188"/>
      <c r="I188"/>
      <c r="J188"/>
      <c r="K188"/>
      <c r="L188" s="381"/>
      <c r="M188" s="166"/>
      <c r="N188" s="381"/>
      <c r="O188"/>
    </row>
    <row r="189" spans="4:15" ht="15.75" customHeight="1" x14ac:dyDescent="0.25">
      <c r="E189" s="176"/>
      <c r="F189" s="176"/>
      <c r="G189" s="176"/>
      <c r="H189"/>
      <c r="I189"/>
      <c r="J189"/>
      <c r="K189"/>
      <c r="L189" s="381"/>
      <c r="M189" s="166"/>
      <c r="N189" s="381"/>
      <c r="O189"/>
    </row>
    <row r="190" spans="4:15" ht="15.75" customHeight="1" x14ac:dyDescent="0.25">
      <c r="E190" s="176"/>
      <c r="F190" s="176"/>
      <c r="G190" s="176"/>
      <c r="H190"/>
      <c r="I190"/>
      <c r="J190"/>
      <c r="K190"/>
      <c r="L190" s="381"/>
      <c r="M190" s="166"/>
      <c r="N190" s="381"/>
      <c r="O190"/>
    </row>
    <row r="191" spans="4:15" ht="15.75" customHeight="1" x14ac:dyDescent="0.2">
      <c r="E191" s="356"/>
      <c r="F191" s="356"/>
      <c r="G191" s="356"/>
      <c r="H191" s="18"/>
      <c r="I191" s="19"/>
      <c r="J191" s="20"/>
      <c r="K191" s="110"/>
      <c r="L191" s="665"/>
      <c r="M191" s="257"/>
      <c r="N191" s="375"/>
      <c r="O191"/>
    </row>
    <row r="192" spans="4:15" ht="15.75" customHeight="1" x14ac:dyDescent="0.2">
      <c r="D192" s="792"/>
      <c r="E192" s="1394"/>
      <c r="F192" s="1395"/>
      <c r="G192" s="1395"/>
      <c r="H192" s="1395"/>
      <c r="I192" s="1395"/>
      <c r="J192" s="1395"/>
      <c r="K192" s="1395"/>
      <c r="L192" s="1395"/>
      <c r="M192" s="1395"/>
      <c r="N192" s="1396"/>
      <c r="O192"/>
    </row>
    <row r="193" spans="4:15" ht="15.75" customHeight="1" x14ac:dyDescent="0.2">
      <c r="E193" s="1369" t="str">
        <f>'802.11 Cover'!$E$2</f>
        <v>130th IEEE 802.11 WIRELESS LOCAL AREA NETWORKS SESSION</v>
      </c>
      <c r="F193" s="1370"/>
      <c r="G193" s="1370"/>
      <c r="H193" s="1371"/>
      <c r="I193" s="1371"/>
      <c r="J193" s="1371"/>
      <c r="K193" s="1371"/>
      <c r="L193" s="1371"/>
      <c r="M193" s="1371"/>
      <c r="N193" s="1372"/>
      <c r="O193"/>
    </row>
    <row r="194" spans="4:15" ht="15.75" customHeight="1" x14ac:dyDescent="0.2">
      <c r="E194" s="1373" t="str">
        <f>'802.11 Cover'!$E$5</f>
        <v>Atlanta, Georgia, US</v>
      </c>
      <c r="F194" s="1374"/>
      <c r="G194" s="1374"/>
      <c r="H194" s="1374"/>
      <c r="I194" s="1374"/>
      <c r="J194" s="1374"/>
      <c r="K194" s="1374"/>
      <c r="L194" s="1374"/>
      <c r="M194" s="1374"/>
      <c r="N194" s="1375"/>
      <c r="O194"/>
    </row>
    <row r="195" spans="4:15" ht="15.75" customHeight="1" x14ac:dyDescent="0.2">
      <c r="D195" s="791"/>
      <c r="E195" s="1376" t="str">
        <f>'802.11 Cover'!$E$7</f>
        <v>November 6-11, 2011</v>
      </c>
      <c r="F195" s="1377"/>
      <c r="G195" s="1377"/>
      <c r="H195" s="1377"/>
      <c r="I195" s="1377"/>
      <c r="J195" s="1377"/>
      <c r="K195" s="1377"/>
      <c r="L195" s="1377"/>
      <c r="M195" s="1377"/>
      <c r="N195" s="1378"/>
      <c r="O195"/>
    </row>
    <row r="196" spans="4:15" ht="15.75" customHeight="1" x14ac:dyDescent="0.2">
      <c r="D196" s="791"/>
      <c r="E196" s="360"/>
      <c r="F196" s="361"/>
      <c r="G196" s="361"/>
      <c r="H196" s="38"/>
      <c r="I196" s="38"/>
      <c r="J196" s="38"/>
      <c r="K196" s="38"/>
      <c r="L196" s="666"/>
      <c r="M196" s="271"/>
      <c r="N196" s="382"/>
      <c r="O196"/>
    </row>
    <row r="197" spans="4:15" ht="15.75" customHeight="1" x14ac:dyDescent="0.2">
      <c r="E197" s="1397" t="s">
        <v>586</v>
      </c>
      <c r="F197" s="1398"/>
      <c r="G197" s="1398"/>
      <c r="H197" s="1399"/>
      <c r="I197" s="1399"/>
      <c r="J197" s="1399"/>
      <c r="K197" s="1399"/>
      <c r="L197" s="1399"/>
      <c r="M197" s="1399"/>
      <c r="N197" s="1400"/>
      <c r="O197"/>
    </row>
    <row r="198" spans="4:15" ht="15.75" customHeight="1" x14ac:dyDescent="0.2">
      <c r="E198" s="1383" t="str">
        <f>E9</f>
        <v>WG CHAIR - Bruce Kraemer (Marvell)</v>
      </c>
      <c r="F198" s="1384"/>
      <c r="G198" s="1384"/>
      <c r="H198" s="1384"/>
      <c r="I198" s="1384"/>
      <c r="J198" s="1384"/>
      <c r="K198" s="1384"/>
      <c r="L198" s="1384"/>
      <c r="M198" s="1384"/>
      <c r="N198" s="1385"/>
      <c r="O198"/>
    </row>
    <row r="199" spans="4:15" ht="15.75" customHeight="1" x14ac:dyDescent="0.2">
      <c r="E199" s="1383" t="str">
        <f>E10</f>
        <v>WG  VICE-CHAIR - Jon Rosdahl (CSR) -- WG  VICE-CHAIR - Adrian Stephens (Intel)</v>
      </c>
      <c r="F199" s="1384"/>
      <c r="G199" s="1384"/>
      <c r="H199" s="1384"/>
      <c r="I199" s="1384"/>
      <c r="J199" s="1384"/>
      <c r="K199" s="1384"/>
      <c r="L199" s="1384"/>
      <c r="M199" s="1384"/>
      <c r="N199" s="1385"/>
      <c r="O199"/>
    </row>
    <row r="200" spans="4:15" ht="15.75" customHeight="1" x14ac:dyDescent="0.2">
      <c r="E200" s="1383" t="str">
        <f>E11</f>
        <v>WG SECRETARY - STEPHEN MCCANN (RIM)</v>
      </c>
      <c r="F200" s="1384"/>
      <c r="G200" s="1384"/>
      <c r="H200" s="1384"/>
      <c r="I200" s="1384"/>
      <c r="J200" s="1384"/>
      <c r="K200" s="1384"/>
      <c r="L200" s="1384"/>
      <c r="M200" s="1384"/>
      <c r="N200" s="1385"/>
      <c r="O200"/>
    </row>
    <row r="201" spans="4:15" ht="15.75" customHeight="1" x14ac:dyDescent="0.2">
      <c r="E201" s="359"/>
      <c r="F201" s="359"/>
      <c r="G201" s="359"/>
      <c r="H201" s="36"/>
      <c r="I201" s="36"/>
      <c r="J201" s="1436" t="str">
        <f>Title!$B$4</f>
        <v>R2</v>
      </c>
      <c r="K201" s="36"/>
      <c r="L201" s="359"/>
      <c r="M201" s="261"/>
      <c r="N201" s="380"/>
      <c r="O201"/>
    </row>
    <row r="202" spans="4:15" ht="15.75" customHeight="1" x14ac:dyDescent="0.2">
      <c r="E202" s="359"/>
      <c r="F202" s="359"/>
      <c r="G202" s="359"/>
      <c r="H202" s="36"/>
      <c r="I202" s="36"/>
      <c r="J202" s="1437"/>
      <c r="K202" s="36"/>
      <c r="L202" s="359"/>
      <c r="M202" s="1415" t="s">
        <v>197</v>
      </c>
      <c r="N202" s="1415"/>
      <c r="O202"/>
    </row>
    <row r="203" spans="4:15" ht="15.75" customHeight="1" x14ac:dyDescent="0.25">
      <c r="E203" s="176"/>
      <c r="F203" s="176"/>
      <c r="G203" s="176"/>
      <c r="H203" s="27"/>
      <c r="I203" s="28"/>
      <c r="J203" s="173"/>
      <c r="K203" s="173"/>
      <c r="L203" s="28"/>
      <c r="M203" s="1416"/>
      <c r="N203" s="1416"/>
      <c r="O203"/>
    </row>
    <row r="204" spans="4:15" ht="15.75" customHeight="1" x14ac:dyDescent="0.25">
      <c r="E204" s="176">
        <v>1</v>
      </c>
      <c r="F204" s="176"/>
      <c r="G204" s="176"/>
      <c r="H204" s="174"/>
      <c r="I204" s="174"/>
      <c r="J204" s="735" t="s">
        <v>193</v>
      </c>
      <c r="K204" s="175" t="s">
        <v>243</v>
      </c>
      <c r="L204" s="599" t="s">
        <v>308</v>
      </c>
      <c r="M204" s="272">
        <v>1</v>
      </c>
      <c r="N204" s="383">
        <f>TIME(8,0,0)</f>
        <v>0.33333333333333331</v>
      </c>
      <c r="O204"/>
    </row>
    <row r="205" spans="4:15" ht="15.75" customHeight="1" x14ac:dyDescent="0.25">
      <c r="E205" s="176"/>
      <c r="F205" s="362">
        <v>1.1000000000000001</v>
      </c>
      <c r="G205" s="176"/>
      <c r="H205" s="174"/>
      <c r="I205" s="174" t="s">
        <v>123</v>
      </c>
      <c r="J205" s="176" t="s">
        <v>220</v>
      </c>
      <c r="K205" s="175" t="s">
        <v>243</v>
      </c>
      <c r="L205" s="599" t="s">
        <v>308</v>
      </c>
      <c r="M205" s="272">
        <v>3</v>
      </c>
      <c r="N205" s="383">
        <f>N204+TIME(0,M204,0)</f>
        <v>0.33402777777777776</v>
      </c>
      <c r="O205"/>
    </row>
    <row r="206" spans="4:15" ht="15.75" customHeight="1" x14ac:dyDescent="0.25">
      <c r="E206" s="176"/>
      <c r="F206" s="176"/>
      <c r="G206" s="176"/>
      <c r="H206" s="174"/>
      <c r="I206" s="174"/>
      <c r="J206" s="176"/>
      <c r="K206" s="175"/>
      <c r="L206" s="599"/>
      <c r="M206" s="272"/>
      <c r="N206" s="383"/>
      <c r="O206"/>
    </row>
    <row r="207" spans="4:15" ht="15.75" customHeight="1" x14ac:dyDescent="0.25">
      <c r="E207" s="176">
        <v>2</v>
      </c>
      <c r="F207" s="176"/>
      <c r="G207" s="176"/>
      <c r="H207" s="174"/>
      <c r="I207" s="174" t="s">
        <v>124</v>
      </c>
      <c r="J207" s="735" t="s">
        <v>252</v>
      </c>
      <c r="K207" s="175" t="s">
        <v>243</v>
      </c>
      <c r="L207" s="599" t="s">
        <v>308</v>
      </c>
      <c r="M207" s="272">
        <v>3</v>
      </c>
      <c r="N207" s="383">
        <f>N205+TIME(0,M205,0)</f>
        <v>0.33611111111111108</v>
      </c>
      <c r="O207"/>
    </row>
    <row r="208" spans="4:15" ht="15.75" customHeight="1" x14ac:dyDescent="0.25">
      <c r="E208" s="176"/>
      <c r="F208" s="610">
        <f>E207+0.01</f>
        <v>2.0099999999999998</v>
      </c>
      <c r="G208" s="176"/>
      <c r="H208" s="174"/>
      <c r="I208" s="174" t="s">
        <v>124</v>
      </c>
      <c r="J208" s="616" t="s">
        <v>360</v>
      </c>
      <c r="K208" s="175" t="s">
        <v>243</v>
      </c>
      <c r="L208" s="599" t="s">
        <v>308</v>
      </c>
      <c r="M208" s="272"/>
      <c r="N208" s="383"/>
      <c r="O208"/>
    </row>
    <row r="209" spans="4:15" ht="35.25" customHeight="1" x14ac:dyDescent="0.25">
      <c r="E209" s="176"/>
      <c r="F209" s="610">
        <f>F208+0.01</f>
        <v>2.0199999999999996</v>
      </c>
      <c r="G209" s="176"/>
      <c r="H209" s="174"/>
      <c r="I209" s="174" t="s">
        <v>124</v>
      </c>
      <c r="J209" s="599" t="s">
        <v>178</v>
      </c>
      <c r="K209" s="175" t="s">
        <v>243</v>
      </c>
      <c r="L209" s="599" t="s">
        <v>322</v>
      </c>
      <c r="M209" s="1427" t="s">
        <v>207</v>
      </c>
      <c r="N209" s="1428"/>
      <c r="O209"/>
    </row>
    <row r="210" spans="4:15" ht="15.75" customHeight="1" x14ac:dyDescent="0.25">
      <c r="E210" s="176"/>
      <c r="F210" s="610">
        <f t="shared" ref="F210:F220" si="12">F209+0.01</f>
        <v>2.0299999999999994</v>
      </c>
      <c r="G210" s="176"/>
      <c r="H210" s="174"/>
      <c r="I210" s="174" t="s">
        <v>124</v>
      </c>
      <c r="J210" s="599" t="s">
        <v>234</v>
      </c>
      <c r="K210" s="175" t="s">
        <v>243</v>
      </c>
      <c r="L210" s="599" t="s">
        <v>245</v>
      </c>
      <c r="M210" s="1427"/>
      <c r="N210" s="1428"/>
      <c r="O210"/>
    </row>
    <row r="211" spans="4:15" ht="15.75" customHeight="1" x14ac:dyDescent="0.25">
      <c r="E211" s="176"/>
      <c r="F211" s="610">
        <f t="shared" si="12"/>
        <v>2.0399999999999991</v>
      </c>
      <c r="G211" s="176"/>
      <c r="H211" s="174"/>
      <c r="I211" s="174" t="s">
        <v>124</v>
      </c>
      <c r="J211" s="599" t="s">
        <v>233</v>
      </c>
      <c r="K211" s="175" t="s">
        <v>243</v>
      </c>
      <c r="L211" s="599" t="s">
        <v>245</v>
      </c>
      <c r="M211" s="1427"/>
      <c r="N211" s="1428"/>
      <c r="O211"/>
    </row>
    <row r="212" spans="4:15" ht="15.75" customHeight="1" x14ac:dyDescent="0.25">
      <c r="E212" s="176"/>
      <c r="F212" s="610">
        <f t="shared" si="12"/>
        <v>2.0499999999999989</v>
      </c>
      <c r="G212" s="176"/>
      <c r="H212" s="174"/>
      <c r="I212" s="174" t="s">
        <v>124</v>
      </c>
      <c r="J212" s="599" t="s">
        <v>226</v>
      </c>
      <c r="K212" s="175" t="s">
        <v>243</v>
      </c>
      <c r="L212" s="599" t="s">
        <v>232</v>
      </c>
      <c r="M212" s="1427"/>
      <c r="N212" s="1428"/>
      <c r="O212"/>
    </row>
    <row r="213" spans="4:15" ht="15.75" customHeight="1" x14ac:dyDescent="0.25">
      <c r="E213" s="176"/>
      <c r="F213" s="610">
        <f t="shared" si="12"/>
        <v>2.0599999999999987</v>
      </c>
      <c r="G213" s="176"/>
      <c r="H213" s="174"/>
      <c r="I213" s="174" t="s">
        <v>124</v>
      </c>
      <c r="J213" s="599" t="s">
        <v>231</v>
      </c>
      <c r="K213" s="175" t="s">
        <v>243</v>
      </c>
      <c r="L213" s="599" t="s">
        <v>245</v>
      </c>
      <c r="M213" s="1427"/>
      <c r="N213" s="1429"/>
      <c r="O213"/>
    </row>
    <row r="214" spans="4:15" ht="15.75" customHeight="1" x14ac:dyDescent="0.25">
      <c r="E214" s="176"/>
      <c r="F214" s="610">
        <f t="shared" si="12"/>
        <v>2.0699999999999985</v>
      </c>
      <c r="G214" s="176"/>
      <c r="H214" s="174"/>
      <c r="I214" s="174" t="s">
        <v>124</v>
      </c>
      <c r="J214" s="599" t="s">
        <v>506</v>
      </c>
      <c r="K214" s="175" t="s">
        <v>243</v>
      </c>
      <c r="L214" s="599" t="s">
        <v>468</v>
      </c>
      <c r="M214" s="272"/>
      <c r="N214" s="383"/>
      <c r="O214"/>
    </row>
    <row r="215" spans="4:15" ht="15.75" customHeight="1" x14ac:dyDescent="0.25">
      <c r="E215" s="176"/>
      <c r="F215" s="610">
        <f t="shared" si="12"/>
        <v>2.0799999999999983</v>
      </c>
      <c r="G215" s="176"/>
      <c r="H215" s="174"/>
      <c r="I215" s="174" t="s">
        <v>124</v>
      </c>
      <c r="J215" s="616" t="s">
        <v>566</v>
      </c>
      <c r="K215" s="175" t="s">
        <v>243</v>
      </c>
      <c r="L215" s="599" t="s">
        <v>308</v>
      </c>
      <c r="M215" s="272">
        <v>2</v>
      </c>
      <c r="N215" s="383">
        <f>N207+TIME(0,M207,0)</f>
        <v>0.33819444444444441</v>
      </c>
      <c r="O215"/>
    </row>
    <row r="216" spans="4:15" ht="15.75" customHeight="1" x14ac:dyDescent="0.25">
      <c r="E216" s="176"/>
      <c r="F216" s="610">
        <f t="shared" si="12"/>
        <v>2.0899999999999981</v>
      </c>
      <c r="G216" s="176"/>
      <c r="H216" s="174"/>
      <c r="I216" s="174" t="s">
        <v>124</v>
      </c>
      <c r="J216" s="616" t="s">
        <v>567</v>
      </c>
      <c r="K216" s="175" t="s">
        <v>243</v>
      </c>
      <c r="L216" s="599" t="s">
        <v>308</v>
      </c>
      <c r="M216" s="272">
        <v>5</v>
      </c>
      <c r="N216" s="383">
        <f>N215+TIME(0,M215,0)</f>
        <v>0.33958333333333329</v>
      </c>
      <c r="O216"/>
    </row>
    <row r="217" spans="4:15" ht="15.75" customHeight="1" x14ac:dyDescent="0.25">
      <c r="E217" s="176"/>
      <c r="F217" s="610">
        <f t="shared" si="12"/>
        <v>2.0999999999999979</v>
      </c>
      <c r="G217" s="176"/>
      <c r="H217" s="174"/>
      <c r="I217" s="174" t="s">
        <v>124</v>
      </c>
      <c r="J217" s="799" t="s">
        <v>568</v>
      </c>
      <c r="K217" s="175" t="s">
        <v>243</v>
      </c>
      <c r="L217" s="599" t="s">
        <v>308</v>
      </c>
      <c r="M217" s="272">
        <v>3</v>
      </c>
      <c r="N217" s="383">
        <f>N216+TIME(0,M216,0)</f>
        <v>0.3430555555555555</v>
      </c>
      <c r="O217"/>
    </row>
    <row r="218" spans="4:15" ht="15.75" customHeight="1" x14ac:dyDescent="0.25">
      <c r="E218" s="176"/>
      <c r="F218" s="610">
        <f t="shared" si="12"/>
        <v>2.1099999999999977</v>
      </c>
      <c r="G218" s="176"/>
      <c r="H218" s="174"/>
      <c r="I218" s="174" t="s">
        <v>124</v>
      </c>
      <c r="J218" s="616" t="s">
        <v>554</v>
      </c>
      <c r="K218" s="733" t="s">
        <v>243</v>
      </c>
      <c r="L218" s="599" t="s">
        <v>308</v>
      </c>
      <c r="M218" s="272">
        <v>3</v>
      </c>
      <c r="N218" s="383">
        <f>N217+TIME(0,M217,0)</f>
        <v>0.34513888888888883</v>
      </c>
      <c r="O218"/>
    </row>
    <row r="219" spans="4:15" ht="15.75" customHeight="1" x14ac:dyDescent="0.25">
      <c r="E219" s="176"/>
      <c r="F219" s="610">
        <f t="shared" si="12"/>
        <v>2.1199999999999974</v>
      </c>
      <c r="G219" s="176"/>
      <c r="H219" s="174"/>
      <c r="I219" s="174" t="s">
        <v>124</v>
      </c>
      <c r="K219" s="175"/>
      <c r="L219" s="599"/>
      <c r="M219" s="272"/>
      <c r="N219" s="383">
        <f>N218+TIME(0,M218,0)</f>
        <v>0.34722222222222215</v>
      </c>
      <c r="O219"/>
    </row>
    <row r="220" spans="4:15" ht="15.75" customHeight="1" x14ac:dyDescent="0.25">
      <c r="D220" s="792"/>
      <c r="E220" s="176"/>
      <c r="F220" s="610">
        <f t="shared" si="12"/>
        <v>2.1299999999999972</v>
      </c>
      <c r="G220" s="176"/>
      <c r="H220" s="174"/>
      <c r="I220" s="174" t="s">
        <v>124</v>
      </c>
      <c r="J220" s="311"/>
      <c r="K220" s="175"/>
      <c r="L220" s="599"/>
      <c r="M220" s="272"/>
      <c r="N220" s="383">
        <f>N219+TIME(0,M219,0)</f>
        <v>0.34722222222222215</v>
      </c>
      <c r="O220"/>
    </row>
    <row r="221" spans="4:15" ht="15.75" customHeight="1" x14ac:dyDescent="0.25">
      <c r="D221" s="792"/>
      <c r="E221" s="176">
        <v>3</v>
      </c>
      <c r="F221" s="176"/>
      <c r="G221" s="176"/>
      <c r="H221" s="174"/>
      <c r="I221" s="174"/>
      <c r="J221" s="735" t="s">
        <v>235</v>
      </c>
      <c r="K221" s="175"/>
      <c r="L221" s="599"/>
      <c r="M221" s="272"/>
      <c r="N221" s="383"/>
      <c r="O221" s="140"/>
    </row>
    <row r="222" spans="4:15" ht="15.75" customHeight="1" x14ac:dyDescent="0.25">
      <c r="E222" s="176"/>
      <c r="F222" s="362"/>
      <c r="G222" s="176"/>
      <c r="H222" s="174"/>
      <c r="I222" s="174"/>
      <c r="J222" s="176"/>
      <c r="K222" s="175"/>
      <c r="L222" s="599"/>
      <c r="M222" s="272"/>
      <c r="N222" s="383"/>
      <c r="O222" s="140"/>
    </row>
    <row r="223" spans="4:15" ht="15.75" customHeight="1" x14ac:dyDescent="0.25">
      <c r="E223" s="176"/>
      <c r="F223" s="362">
        <v>3.1</v>
      </c>
      <c r="G223" s="176"/>
      <c r="H223" s="174"/>
      <c r="I223" s="174"/>
      <c r="J223" s="312" t="s">
        <v>273</v>
      </c>
      <c r="K223" s="175"/>
      <c r="L223" s="599"/>
      <c r="M223" s="272"/>
      <c r="N223" s="383"/>
      <c r="O223" s="91"/>
    </row>
    <row r="224" spans="4:15" ht="15.75" customHeight="1" x14ac:dyDescent="0.25">
      <c r="E224" s="176"/>
      <c r="F224" s="362">
        <v>3.1</v>
      </c>
      <c r="G224" s="176">
        <v>1</v>
      </c>
      <c r="H224" s="174"/>
      <c r="I224" s="174"/>
      <c r="J224" s="176" t="s">
        <v>209</v>
      </c>
      <c r="K224" s="175" t="s">
        <v>243</v>
      </c>
      <c r="L224" s="599" t="s">
        <v>308</v>
      </c>
      <c r="M224" s="272">
        <v>1</v>
      </c>
      <c r="N224" s="383">
        <f>N220+TIME(0,M220,0)</f>
        <v>0.34722222222222215</v>
      </c>
      <c r="O224" s="91"/>
    </row>
    <row r="225" spans="5:15" ht="15.75" customHeight="1" x14ac:dyDescent="0.25">
      <c r="E225" s="176"/>
      <c r="F225" s="362">
        <v>3.1</v>
      </c>
      <c r="G225" s="176">
        <f>G224+1</f>
        <v>2</v>
      </c>
      <c r="H225" s="174"/>
      <c r="I225" s="174" t="s">
        <v>249</v>
      </c>
      <c r="J225" s="176" t="s">
        <v>357</v>
      </c>
      <c r="K225" s="175" t="s">
        <v>244</v>
      </c>
      <c r="L225" s="599" t="s">
        <v>200</v>
      </c>
      <c r="M225" s="272">
        <v>3</v>
      </c>
      <c r="N225" s="383">
        <f>N224+TIME(0,M224,0)</f>
        <v>0.3479166666666666</v>
      </c>
      <c r="O225" s="140"/>
    </row>
    <row r="226" spans="5:15" ht="15.75" customHeight="1" x14ac:dyDescent="0.25">
      <c r="E226" s="176"/>
      <c r="F226" s="362">
        <v>3.1</v>
      </c>
      <c r="G226" s="176">
        <f>G225+1</f>
        <v>3</v>
      </c>
      <c r="H226" s="174"/>
      <c r="I226" s="174" t="s">
        <v>249</v>
      </c>
      <c r="J226" s="176" t="s">
        <v>356</v>
      </c>
      <c r="K226" s="175" t="s">
        <v>243</v>
      </c>
      <c r="L226" s="599" t="s">
        <v>174</v>
      </c>
      <c r="M226" s="272">
        <v>3</v>
      </c>
      <c r="N226" s="383">
        <f>N225+TIME(0,M225,0)</f>
        <v>0.34999999999999992</v>
      </c>
      <c r="O226" s="140"/>
    </row>
    <row r="227" spans="5:15" ht="15.75" customHeight="1" x14ac:dyDescent="0.25">
      <c r="E227" s="176"/>
      <c r="F227" s="362">
        <v>3.1</v>
      </c>
      <c r="G227" s="176">
        <f>G225+1</f>
        <v>3</v>
      </c>
      <c r="H227" s="174"/>
      <c r="I227" s="174" t="s">
        <v>249</v>
      </c>
      <c r="J227" s="785" t="s">
        <v>208</v>
      </c>
      <c r="K227" s="786" t="s">
        <v>243</v>
      </c>
      <c r="L227" s="787" t="s">
        <v>174</v>
      </c>
      <c r="M227" s="272">
        <v>3</v>
      </c>
      <c r="N227" s="383">
        <f t="shared" ref="N227:N234" si="13">N226+TIME(0,M226,0)</f>
        <v>0.35208333333333325</v>
      </c>
      <c r="O227" s="91"/>
    </row>
    <row r="228" spans="5:15" ht="15.75" customHeight="1" x14ac:dyDescent="0.25">
      <c r="E228" s="176"/>
      <c r="F228" s="362">
        <v>3.1</v>
      </c>
      <c r="G228" s="176">
        <f t="shared" ref="G228:G236" si="14">G227+1</f>
        <v>4</v>
      </c>
      <c r="H228" s="174"/>
      <c r="I228" s="174" t="s">
        <v>249</v>
      </c>
      <c r="J228" s="732"/>
      <c r="K228" s="732"/>
      <c r="L228" s="732"/>
      <c r="M228" s="771"/>
      <c r="N228" s="383">
        <f t="shared" si="13"/>
        <v>0.35416666666666657</v>
      </c>
      <c r="O228" s="140"/>
    </row>
    <row r="229" spans="5:15" ht="15.75" customHeight="1" x14ac:dyDescent="0.25">
      <c r="E229" s="176"/>
      <c r="F229" s="362">
        <v>3.1</v>
      </c>
      <c r="G229" s="176">
        <f t="shared" si="14"/>
        <v>5</v>
      </c>
      <c r="H229" s="174"/>
      <c r="I229" s="174" t="s">
        <v>249</v>
      </c>
      <c r="N229" s="383">
        <f t="shared" si="13"/>
        <v>0.35416666666666657</v>
      </c>
      <c r="O229" s="88"/>
    </row>
    <row r="230" spans="5:15" ht="15.75" customHeight="1" x14ac:dyDescent="0.25">
      <c r="E230" s="176"/>
      <c r="F230" s="362">
        <v>3.1</v>
      </c>
      <c r="G230" s="176">
        <f t="shared" si="14"/>
        <v>6</v>
      </c>
      <c r="H230" s="174"/>
      <c r="I230" s="174" t="s">
        <v>249</v>
      </c>
      <c r="N230" s="383">
        <f t="shared" si="13"/>
        <v>0.35416666666666657</v>
      </c>
      <c r="O230" s="140"/>
    </row>
    <row r="231" spans="5:15" ht="15.75" customHeight="1" x14ac:dyDescent="0.25">
      <c r="E231" s="176"/>
      <c r="F231" s="362">
        <v>3.1</v>
      </c>
      <c r="G231" s="176">
        <f t="shared" si="14"/>
        <v>7</v>
      </c>
      <c r="H231" s="174"/>
      <c r="I231" s="174" t="s">
        <v>249</v>
      </c>
      <c r="J231" s="176" t="s">
        <v>355</v>
      </c>
      <c r="K231" s="175" t="s">
        <v>243</v>
      </c>
      <c r="L231" s="599" t="s">
        <v>498</v>
      </c>
      <c r="M231" s="272">
        <v>3</v>
      </c>
      <c r="N231" s="383">
        <f t="shared" si="13"/>
        <v>0.35416666666666657</v>
      </c>
      <c r="O231" s="140"/>
    </row>
    <row r="232" spans="5:15" ht="15.75" customHeight="1" x14ac:dyDescent="0.25">
      <c r="E232" s="176"/>
      <c r="F232" s="362">
        <v>3.1</v>
      </c>
      <c r="G232" s="176">
        <f t="shared" si="14"/>
        <v>8</v>
      </c>
      <c r="H232" s="174"/>
      <c r="I232" s="174" t="s">
        <v>249</v>
      </c>
      <c r="J232" s="176"/>
      <c r="K232" s="175"/>
      <c r="L232" s="599"/>
      <c r="M232" s="272"/>
      <c r="N232" s="383">
        <f t="shared" si="13"/>
        <v>0.3562499999999999</v>
      </c>
      <c r="O232" s="140"/>
    </row>
    <row r="233" spans="5:15" ht="15.75" customHeight="1" x14ac:dyDescent="0.25">
      <c r="E233" s="176"/>
      <c r="F233" s="362">
        <v>3.1</v>
      </c>
      <c r="G233" s="176">
        <f t="shared" si="14"/>
        <v>9</v>
      </c>
      <c r="H233" s="174"/>
      <c r="I233" s="174" t="s">
        <v>249</v>
      </c>
      <c r="M233" s="272"/>
      <c r="N233" s="383">
        <f t="shared" si="13"/>
        <v>0.3562499999999999</v>
      </c>
      <c r="O233" s="140"/>
    </row>
    <row r="234" spans="5:15" ht="15.75" customHeight="1" x14ac:dyDescent="0.25">
      <c r="E234" s="176"/>
      <c r="F234" s="362">
        <v>3.1</v>
      </c>
      <c r="G234" s="176">
        <f t="shared" si="14"/>
        <v>10</v>
      </c>
      <c r="H234" s="174"/>
      <c r="I234" s="174"/>
      <c r="J234" s="311"/>
      <c r="K234" s="175" t="s">
        <v>243</v>
      </c>
      <c r="L234" s="599"/>
      <c r="M234" s="272"/>
      <c r="N234" s="383">
        <f t="shared" si="13"/>
        <v>0.3562499999999999</v>
      </c>
      <c r="O234" s="140"/>
    </row>
    <row r="235" spans="5:15" ht="15.75" customHeight="1" x14ac:dyDescent="0.25">
      <c r="E235" s="176"/>
      <c r="F235" s="362">
        <v>3.1</v>
      </c>
      <c r="G235" s="176">
        <f t="shared" si="14"/>
        <v>11</v>
      </c>
      <c r="H235" s="174"/>
      <c r="I235" s="174"/>
      <c r="J235" s="311"/>
      <c r="K235" s="175" t="s">
        <v>243</v>
      </c>
      <c r="L235" s="599"/>
      <c r="M235" s="272"/>
      <c r="N235" s="383">
        <f>N234+TIME(0,M234,0)</f>
        <v>0.3562499999999999</v>
      </c>
      <c r="O235" s="140"/>
    </row>
    <row r="236" spans="5:15" ht="15.75" customHeight="1" x14ac:dyDescent="0.25">
      <c r="E236" s="176"/>
      <c r="F236" s="362">
        <v>3.1</v>
      </c>
      <c r="G236" s="176">
        <f t="shared" si="14"/>
        <v>12</v>
      </c>
      <c r="H236" s="174"/>
      <c r="I236" s="174"/>
      <c r="J236" s="311"/>
      <c r="K236" s="175" t="s">
        <v>243</v>
      </c>
      <c r="L236" s="599"/>
      <c r="M236" s="272"/>
      <c r="N236" s="383">
        <f>N235+TIME(0,M235,0)</f>
        <v>0.3562499999999999</v>
      </c>
      <c r="O236" s="140"/>
    </row>
    <row r="237" spans="5:15" ht="15.75" customHeight="1" x14ac:dyDescent="0.25">
      <c r="E237" s="176"/>
      <c r="F237" s="362"/>
      <c r="G237" s="176"/>
      <c r="H237" s="174"/>
      <c r="I237" s="174"/>
      <c r="J237" s="311"/>
      <c r="K237" s="175"/>
      <c r="L237" s="599"/>
      <c r="M237" s="272"/>
      <c r="N237" s="383"/>
      <c r="O237" s="140"/>
    </row>
    <row r="238" spans="5:15" ht="15.75" customHeight="1" x14ac:dyDescent="0.25">
      <c r="E238" s="176"/>
      <c r="F238" s="362">
        <v>3.2</v>
      </c>
      <c r="G238" s="176"/>
      <c r="H238" s="174"/>
      <c r="I238" s="174"/>
      <c r="J238" s="312" t="s">
        <v>490</v>
      </c>
      <c r="K238" s="175"/>
      <c r="L238" s="599"/>
      <c r="M238" s="272"/>
      <c r="N238" s="383">
        <f>N236+TIME(0,M236,0)</f>
        <v>0.3562499999999999</v>
      </c>
      <c r="O238" s="140"/>
    </row>
    <row r="239" spans="5:15" ht="15.75" customHeight="1" x14ac:dyDescent="0.25">
      <c r="E239" s="176"/>
      <c r="F239" s="362">
        <v>3.2</v>
      </c>
      <c r="G239" s="176">
        <v>1</v>
      </c>
      <c r="H239" s="174"/>
      <c r="I239" s="174" t="s">
        <v>249</v>
      </c>
      <c r="J239" s="176" t="s">
        <v>341</v>
      </c>
      <c r="K239" s="175" t="s">
        <v>243</v>
      </c>
      <c r="L239" s="599" t="s">
        <v>301</v>
      </c>
      <c r="M239" s="272">
        <v>3</v>
      </c>
      <c r="N239" s="383">
        <f>N238+TIME(0,M238,0)</f>
        <v>0.3562499999999999</v>
      </c>
      <c r="O239" s="140"/>
    </row>
    <row r="240" spans="5:15" ht="15.75" customHeight="1" x14ac:dyDescent="0.25">
      <c r="E240" s="176"/>
      <c r="F240" s="362">
        <v>3.2</v>
      </c>
      <c r="G240" s="176">
        <f>G239+1</f>
        <v>2</v>
      </c>
      <c r="H240" s="174"/>
      <c r="I240" s="174" t="s">
        <v>249</v>
      </c>
      <c r="J240" s="176" t="s">
        <v>320</v>
      </c>
      <c r="K240" s="175" t="s">
        <v>243</v>
      </c>
      <c r="L240" s="599" t="s">
        <v>550</v>
      </c>
      <c r="M240" s="272">
        <v>3</v>
      </c>
      <c r="N240" s="383">
        <f>N239+TIME(0,M239,0)</f>
        <v>0.35833333333333323</v>
      </c>
      <c r="O240" s="140"/>
    </row>
    <row r="241" spans="5:15" ht="15.75" customHeight="1" x14ac:dyDescent="0.25">
      <c r="E241" s="176"/>
      <c r="F241" s="362">
        <v>3.2</v>
      </c>
      <c r="G241" s="176">
        <f>G240+1</f>
        <v>3</v>
      </c>
      <c r="H241" s="174"/>
      <c r="I241" s="174" t="s">
        <v>58</v>
      </c>
      <c r="J241" s="235" t="s">
        <v>374</v>
      </c>
      <c r="K241" s="235" t="s">
        <v>243</v>
      </c>
      <c r="L241" s="204" t="s">
        <v>308</v>
      </c>
      <c r="M241" s="272">
        <v>3</v>
      </c>
      <c r="N241" s="383">
        <f t="shared" ref="N241:N247" si="15">N240+TIME(0,M240,0)</f>
        <v>0.36041666666666655</v>
      </c>
      <c r="O241" s="140"/>
    </row>
    <row r="242" spans="5:15" ht="15.75" customHeight="1" x14ac:dyDescent="0.25">
      <c r="E242" s="176"/>
      <c r="F242" s="362">
        <v>3.2</v>
      </c>
      <c r="G242" s="176">
        <f>G241+1</f>
        <v>4</v>
      </c>
      <c r="H242" s="174"/>
      <c r="I242" s="174" t="s">
        <v>58</v>
      </c>
      <c r="J242" s="235" t="s">
        <v>135</v>
      </c>
      <c r="K242" s="235" t="s">
        <v>243</v>
      </c>
      <c r="L242" s="204" t="s">
        <v>181</v>
      </c>
      <c r="M242" s="272">
        <v>3</v>
      </c>
      <c r="N242" s="383">
        <f t="shared" si="15"/>
        <v>0.36249999999999988</v>
      </c>
      <c r="O242" s="140"/>
    </row>
    <row r="243" spans="5:15" ht="15.75" customHeight="1" x14ac:dyDescent="0.25">
      <c r="E243" s="176"/>
      <c r="F243" s="362">
        <v>3.2</v>
      </c>
      <c r="G243" s="176">
        <f>G242+1</f>
        <v>5</v>
      </c>
      <c r="H243" s="174"/>
      <c r="I243" s="174" t="s">
        <v>58</v>
      </c>
      <c r="J243" s="235" t="s">
        <v>475</v>
      </c>
      <c r="K243" s="235" t="s">
        <v>243</v>
      </c>
      <c r="L243" s="204" t="s">
        <v>308</v>
      </c>
      <c r="M243" s="272">
        <v>3</v>
      </c>
      <c r="N243" s="383">
        <f t="shared" si="15"/>
        <v>0.3645833333333332</v>
      </c>
      <c r="O243" s="140"/>
    </row>
    <row r="244" spans="5:15" ht="15.75" customHeight="1" x14ac:dyDescent="0.25">
      <c r="E244" s="176"/>
      <c r="F244" s="362">
        <v>3.2</v>
      </c>
      <c r="G244" s="176">
        <f>G243+1</f>
        <v>6</v>
      </c>
      <c r="H244" s="174"/>
      <c r="I244" s="174" t="s">
        <v>58</v>
      </c>
      <c r="J244" s="796"/>
      <c r="K244" s="797"/>
      <c r="L244" s="798"/>
      <c r="M244" s="838"/>
      <c r="N244" s="383">
        <f t="shared" si="15"/>
        <v>0.36666666666666653</v>
      </c>
      <c r="O244" s="140"/>
    </row>
    <row r="245" spans="5:15" ht="15.75" customHeight="1" x14ac:dyDescent="0.25">
      <c r="E245" s="176"/>
      <c r="F245" s="362"/>
      <c r="G245" s="176"/>
      <c r="H245" s="174"/>
      <c r="I245" s="174"/>
      <c r="J245" s="796"/>
      <c r="K245" s="797"/>
      <c r="L245" s="798"/>
      <c r="M245" s="838"/>
      <c r="N245" s="383">
        <f t="shared" si="15"/>
        <v>0.36666666666666653</v>
      </c>
      <c r="O245" s="140"/>
    </row>
    <row r="246" spans="5:15" ht="15.75" customHeight="1" x14ac:dyDescent="0.25">
      <c r="E246" s="176"/>
      <c r="F246" s="362"/>
      <c r="G246" s="176"/>
      <c r="H246" s="174"/>
      <c r="I246" s="174"/>
      <c r="J246" s="176"/>
      <c r="K246" s="175"/>
      <c r="L246" s="599"/>
      <c r="M246" s="272"/>
      <c r="N246" s="383">
        <f t="shared" si="15"/>
        <v>0.36666666666666653</v>
      </c>
      <c r="O246" s="140"/>
    </row>
    <row r="247" spans="5:15" ht="15.75" customHeight="1" x14ac:dyDescent="0.25">
      <c r="E247" s="176"/>
      <c r="F247" s="362">
        <v>3.3</v>
      </c>
      <c r="G247" s="176">
        <f>G240+1</f>
        <v>3</v>
      </c>
      <c r="H247" s="174"/>
      <c r="I247" s="174"/>
      <c r="J247" s="734" t="s">
        <v>272</v>
      </c>
      <c r="K247" s="235"/>
      <c r="L247" s="235"/>
      <c r="M247" s="272"/>
      <c r="N247" s="383">
        <f t="shared" si="15"/>
        <v>0.36666666666666653</v>
      </c>
      <c r="O247" s="174"/>
    </row>
    <row r="248" spans="5:15" ht="15.75" customHeight="1" x14ac:dyDescent="0.25">
      <c r="E248" s="176"/>
      <c r="F248" s="362">
        <v>3.2</v>
      </c>
      <c r="G248" s="176">
        <f t="shared" ref="G248:G254" si="16">G247+1</f>
        <v>4</v>
      </c>
      <c r="H248" s="174"/>
      <c r="I248" s="174" t="s">
        <v>249</v>
      </c>
      <c r="J248" s="235" t="s">
        <v>62</v>
      </c>
      <c r="K248" s="235" t="s">
        <v>243</v>
      </c>
      <c r="L248" s="599" t="s">
        <v>212</v>
      </c>
      <c r="M248" s="272">
        <v>3</v>
      </c>
      <c r="N248" s="383">
        <f>N247+TIME(0,M247,0)</f>
        <v>0.36666666666666653</v>
      </c>
      <c r="O248" s="174"/>
    </row>
    <row r="249" spans="5:15" ht="15.75" customHeight="1" x14ac:dyDescent="0.25">
      <c r="E249" s="176"/>
      <c r="F249" s="362">
        <v>3.2</v>
      </c>
      <c r="G249" s="176">
        <f t="shared" si="16"/>
        <v>5</v>
      </c>
      <c r="H249" s="174"/>
      <c r="I249" s="174" t="s">
        <v>249</v>
      </c>
      <c r="J249" s="840" t="s">
        <v>352</v>
      </c>
      <c r="K249" s="235"/>
      <c r="L249" s="218"/>
      <c r="M249" s="272">
        <v>3</v>
      </c>
      <c r="N249" s="383">
        <f>N248+TIME(0,M248,0)</f>
        <v>0.36874999999999986</v>
      </c>
      <c r="O249" s="174"/>
    </row>
    <row r="250" spans="5:15" ht="15.75" customHeight="1" x14ac:dyDescent="0.25">
      <c r="E250" s="176"/>
      <c r="F250" s="362">
        <v>3.2</v>
      </c>
      <c r="G250" s="176">
        <f t="shared" si="16"/>
        <v>6</v>
      </c>
      <c r="H250" s="174"/>
      <c r="I250" s="174" t="s">
        <v>249</v>
      </c>
      <c r="J250" s="1149" t="s">
        <v>327</v>
      </c>
      <c r="K250" s="1149" t="s">
        <v>243</v>
      </c>
      <c r="L250" s="1144" t="s">
        <v>73</v>
      </c>
      <c r="M250" s="1151">
        <v>0</v>
      </c>
      <c r="N250" s="383">
        <f>N249+TIME(0,M249,0)</f>
        <v>0.37083333333333318</v>
      </c>
      <c r="O250" s="174"/>
    </row>
    <row r="251" spans="5:15" ht="15.75" customHeight="1" x14ac:dyDescent="0.25">
      <c r="E251" s="176"/>
      <c r="F251" s="362">
        <v>3.2</v>
      </c>
      <c r="G251" s="176">
        <f t="shared" si="16"/>
        <v>7</v>
      </c>
      <c r="H251" s="174"/>
      <c r="I251" s="174" t="s">
        <v>249</v>
      </c>
      <c r="J251" s="235" t="s">
        <v>369</v>
      </c>
      <c r="K251" s="235" t="s">
        <v>243</v>
      </c>
      <c r="L251" s="204" t="s">
        <v>509</v>
      </c>
      <c r="M251" s="272">
        <v>3</v>
      </c>
      <c r="N251" s="383">
        <f>N250+TIME(0,M250,0)</f>
        <v>0.37083333333333318</v>
      </c>
      <c r="O251" s="174"/>
    </row>
    <row r="252" spans="5:15" ht="15.75" customHeight="1" x14ac:dyDescent="0.25">
      <c r="E252" s="176"/>
      <c r="F252" s="362">
        <v>3.2</v>
      </c>
      <c r="G252" s="176">
        <f t="shared" si="16"/>
        <v>8</v>
      </c>
      <c r="H252" s="174"/>
      <c r="I252" s="174" t="s">
        <v>249</v>
      </c>
      <c r="J252" s="235" t="s">
        <v>453</v>
      </c>
      <c r="K252" s="235" t="s">
        <v>243</v>
      </c>
      <c r="L252" s="204" t="s">
        <v>457</v>
      </c>
      <c r="M252" s="272">
        <v>3</v>
      </c>
      <c r="N252" s="383">
        <f>N251+TIME(0,M251,0)</f>
        <v>0.37291666666666651</v>
      </c>
      <c r="O252" s="174"/>
    </row>
    <row r="253" spans="5:15" ht="15.75" customHeight="1" x14ac:dyDescent="0.25">
      <c r="E253" s="176"/>
      <c r="F253" s="362">
        <v>3.2</v>
      </c>
      <c r="G253" s="176">
        <f t="shared" si="16"/>
        <v>9</v>
      </c>
      <c r="H253" s="174"/>
      <c r="I253" s="174" t="s">
        <v>249</v>
      </c>
      <c r="J253" s="235" t="s">
        <v>463</v>
      </c>
      <c r="K253" s="235" t="s">
        <v>243</v>
      </c>
      <c r="L253" s="204" t="s">
        <v>217</v>
      </c>
      <c r="M253" s="272">
        <v>3</v>
      </c>
      <c r="N253" s="383">
        <f t="shared" ref="N253:N265" si="17">N252+TIME(0,M252,0)</f>
        <v>0.37499999999999983</v>
      </c>
      <c r="O253" s="174"/>
    </row>
    <row r="254" spans="5:15" ht="15.75" customHeight="1" x14ac:dyDescent="0.25">
      <c r="E254" s="176"/>
      <c r="F254" s="362">
        <v>3.2</v>
      </c>
      <c r="G254" s="176">
        <f t="shared" si="16"/>
        <v>10</v>
      </c>
      <c r="H254" s="174"/>
      <c r="I254" s="174" t="s">
        <v>249</v>
      </c>
      <c r="J254" s="235" t="s">
        <v>473</v>
      </c>
      <c r="K254" s="235" t="s">
        <v>243</v>
      </c>
      <c r="L254" s="204" t="s">
        <v>134</v>
      </c>
      <c r="M254" s="272">
        <v>3</v>
      </c>
      <c r="N254" s="383">
        <f t="shared" si="17"/>
        <v>0.37708333333333316</v>
      </c>
      <c r="O254" s="174"/>
    </row>
    <row r="255" spans="5:15" ht="15.75" customHeight="1" x14ac:dyDescent="0.25">
      <c r="E255" s="176"/>
      <c r="F255" s="362">
        <v>3.2</v>
      </c>
      <c r="G255" s="176">
        <f>G254+1</f>
        <v>11</v>
      </c>
      <c r="H255" s="174"/>
      <c r="I255" s="174" t="s">
        <v>249</v>
      </c>
      <c r="J255" s="235" t="s">
        <v>474</v>
      </c>
      <c r="K255" s="235" t="s">
        <v>243</v>
      </c>
      <c r="L255" s="204" t="s">
        <v>181</v>
      </c>
      <c r="M255" s="272">
        <v>3</v>
      </c>
      <c r="N255" s="383">
        <f t="shared" si="17"/>
        <v>0.37916666666666649</v>
      </c>
      <c r="O255" s="174"/>
    </row>
    <row r="256" spans="5:15" ht="15.75" customHeight="1" x14ac:dyDescent="0.25">
      <c r="E256" s="176"/>
      <c r="F256" s="362">
        <v>3.2</v>
      </c>
      <c r="G256" s="176">
        <f>G255+1</f>
        <v>12</v>
      </c>
      <c r="H256" s="174"/>
      <c r="I256" s="174" t="s">
        <v>80</v>
      </c>
      <c r="J256" s="235" t="s">
        <v>507</v>
      </c>
      <c r="K256" s="235" t="s">
        <v>243</v>
      </c>
      <c r="L256" s="204" t="s">
        <v>74</v>
      </c>
      <c r="M256" s="272">
        <v>3</v>
      </c>
      <c r="N256" s="383">
        <f>N255+TIME(0,M255,0)</f>
        <v>0.38124999999999981</v>
      </c>
      <c r="O256" s="174"/>
    </row>
    <row r="257" spans="5:15" ht="15.75" customHeight="1" x14ac:dyDescent="0.25">
      <c r="E257" s="176"/>
      <c r="F257" s="362">
        <v>3.2</v>
      </c>
      <c r="G257" s="176">
        <f>G256+1</f>
        <v>13</v>
      </c>
      <c r="H257" s="174"/>
      <c r="I257" s="174" t="s">
        <v>58</v>
      </c>
      <c r="J257" s="235" t="s">
        <v>35</v>
      </c>
      <c r="K257" s="235" t="s">
        <v>243</v>
      </c>
      <c r="L257" s="204" t="s">
        <v>500</v>
      </c>
      <c r="M257" s="272">
        <v>3</v>
      </c>
      <c r="N257" s="383">
        <f>N256+TIME(0,M256,0)</f>
        <v>0.38333333333333314</v>
      </c>
      <c r="O257" s="174"/>
    </row>
    <row r="258" spans="5:15" ht="15.75" customHeight="1" x14ac:dyDescent="0.25">
      <c r="E258" s="176"/>
      <c r="F258" s="362"/>
      <c r="G258" s="176"/>
      <c r="H258" s="174"/>
      <c r="I258" s="174"/>
      <c r="J258" s="298"/>
      <c r="K258" s="235"/>
      <c r="L258" s="204"/>
      <c r="M258" s="299"/>
      <c r="N258" s="383">
        <f>N257+TIME(0,M257,0)</f>
        <v>0.38541666666666646</v>
      </c>
      <c r="O258" s="174"/>
    </row>
    <row r="259" spans="5:15" ht="15.75" customHeight="1" x14ac:dyDescent="0.25">
      <c r="E259" s="176"/>
      <c r="F259" s="362"/>
      <c r="G259" s="218"/>
      <c r="H259" s="292"/>
      <c r="I259" s="218"/>
      <c r="J259" s="298"/>
      <c r="K259" s="235"/>
      <c r="L259" s="204"/>
      <c r="M259" s="272"/>
      <c r="N259" s="383">
        <f>N258+TIME(0,M258,0)</f>
        <v>0.38541666666666646</v>
      </c>
      <c r="O259" s="174"/>
    </row>
    <row r="260" spans="5:15" ht="15.75" customHeight="1" x14ac:dyDescent="0.25">
      <c r="E260" s="176"/>
      <c r="F260" s="362">
        <v>3.4</v>
      </c>
      <c r="G260" s="668">
        <v>1</v>
      </c>
      <c r="H260" s="292"/>
      <c r="I260" s="194" t="s">
        <v>249</v>
      </c>
      <c r="J260" s="734" t="s">
        <v>195</v>
      </c>
      <c r="K260" s="235"/>
      <c r="L260" s="235"/>
      <c r="M260" s="272"/>
      <c r="N260" s="383">
        <f>N259+TIME(0,M259,0)</f>
        <v>0.38541666666666646</v>
      </c>
      <c r="O260" s="174"/>
    </row>
    <row r="261" spans="5:15" ht="15.75" customHeight="1" x14ac:dyDescent="0.25">
      <c r="E261" s="176"/>
      <c r="F261" s="362">
        <v>3.4</v>
      </c>
      <c r="G261" s="668">
        <f>G260+1</f>
        <v>2</v>
      </c>
      <c r="H261" s="292"/>
      <c r="I261" s="194" t="s">
        <v>249</v>
      </c>
      <c r="J261" s="298"/>
      <c r="K261" s="235"/>
      <c r="L261" s="204"/>
      <c r="M261" s="299"/>
      <c r="N261" s="383">
        <f t="shared" si="17"/>
        <v>0.38541666666666646</v>
      </c>
      <c r="O261" s="174"/>
    </row>
    <row r="262" spans="5:15" ht="15.75" customHeight="1" x14ac:dyDescent="0.25">
      <c r="E262" s="176"/>
      <c r="F262" s="362">
        <v>3.4</v>
      </c>
      <c r="G262" s="668">
        <f>G261+1</f>
        <v>3</v>
      </c>
      <c r="H262" s="292"/>
      <c r="I262" s="194" t="s">
        <v>249</v>
      </c>
      <c r="N262" s="383">
        <f t="shared" si="17"/>
        <v>0.38541666666666646</v>
      </c>
      <c r="O262" s="174"/>
    </row>
    <row r="263" spans="5:15" ht="15.75" customHeight="1" x14ac:dyDescent="0.25">
      <c r="E263" s="176"/>
      <c r="F263" s="362">
        <v>3.5</v>
      </c>
      <c r="G263" s="668">
        <v>1</v>
      </c>
      <c r="H263" s="292"/>
      <c r="I263" s="194" t="s">
        <v>249</v>
      </c>
      <c r="J263" s="734" t="s">
        <v>340</v>
      </c>
      <c r="K263" s="235"/>
      <c r="L263" s="235"/>
      <c r="N263" s="383">
        <f t="shared" si="17"/>
        <v>0.38541666666666646</v>
      </c>
      <c r="O263" s="174"/>
    </row>
    <row r="264" spans="5:15" ht="15.75" customHeight="1" x14ac:dyDescent="0.25">
      <c r="E264" s="176"/>
      <c r="F264" s="362">
        <v>3.5</v>
      </c>
      <c r="G264" s="670">
        <f>G263+1</f>
        <v>2</v>
      </c>
      <c r="H264" s="292"/>
      <c r="I264" s="194" t="s">
        <v>249</v>
      </c>
      <c r="N264" s="383">
        <f t="shared" si="17"/>
        <v>0.38541666666666646</v>
      </c>
      <c r="O264" s="174"/>
    </row>
    <row r="265" spans="5:15" ht="15.75" customHeight="1" x14ac:dyDescent="0.25">
      <c r="E265" s="176"/>
      <c r="F265" s="362"/>
      <c r="G265" s="670"/>
      <c r="H265" s="174"/>
      <c r="I265" s="194"/>
      <c r="J265" s="301"/>
      <c r="K265" s="191"/>
      <c r="L265" s="190"/>
      <c r="M265" s="272"/>
      <c r="N265" s="383">
        <f t="shared" si="17"/>
        <v>0.38541666666666646</v>
      </c>
      <c r="O265" s="174"/>
    </row>
    <row r="266" spans="5:15" ht="15.75" customHeight="1" x14ac:dyDescent="0.25">
      <c r="E266" s="176"/>
      <c r="F266" s="362"/>
      <c r="G266" s="670"/>
      <c r="H266" s="174"/>
      <c r="I266" s="174"/>
      <c r="J266" s="298"/>
      <c r="K266" s="235"/>
      <c r="L266" s="204"/>
      <c r="M266" s="272"/>
      <c r="N266" s="383"/>
      <c r="O266" s="174"/>
    </row>
    <row r="267" spans="5:15" ht="15.75" customHeight="1" x14ac:dyDescent="0.25">
      <c r="E267" s="176"/>
      <c r="F267" s="362">
        <v>3.6</v>
      </c>
      <c r="G267" s="668">
        <v>1</v>
      </c>
      <c r="H267" s="292"/>
      <c r="I267" s="194" t="s">
        <v>249</v>
      </c>
      <c r="J267" s="734" t="s">
        <v>481</v>
      </c>
      <c r="K267" s="235"/>
      <c r="L267" s="204"/>
      <c r="M267" s="272"/>
      <c r="N267" s="383"/>
      <c r="O267" s="174"/>
    </row>
    <row r="268" spans="5:15" ht="15.75" customHeight="1" x14ac:dyDescent="0.25">
      <c r="E268" s="176"/>
      <c r="F268" s="362"/>
      <c r="G268" s="272">
        <v>2</v>
      </c>
      <c r="H268" s="174"/>
      <c r="I268" s="194" t="s">
        <v>249</v>
      </c>
      <c r="J268" s="616" t="s">
        <v>138</v>
      </c>
      <c r="K268" s="175" t="s">
        <v>243</v>
      </c>
      <c r="L268" s="599" t="s">
        <v>301</v>
      </c>
      <c r="M268" s="272">
        <v>10</v>
      </c>
      <c r="N268" s="383">
        <f>N265+TIME(0,M265,0)</f>
        <v>0.38541666666666646</v>
      </c>
      <c r="O268" s="174"/>
    </row>
    <row r="269" spans="5:15" ht="15.75" customHeight="1" x14ac:dyDescent="0.25">
      <c r="E269" s="176"/>
      <c r="F269" s="362"/>
      <c r="G269" s="272">
        <v>3</v>
      </c>
      <c r="H269" s="174"/>
      <c r="I269" s="194" t="s">
        <v>249</v>
      </c>
      <c r="J269" s="616" t="s">
        <v>725</v>
      </c>
      <c r="K269" s="175" t="s">
        <v>243</v>
      </c>
      <c r="L269" s="599" t="s">
        <v>301</v>
      </c>
      <c r="M269" s="272">
        <v>10</v>
      </c>
      <c r="N269" s="383">
        <f>N268+TIME(0,M268,0)</f>
        <v>0.39236111111111088</v>
      </c>
      <c r="O269" s="174"/>
    </row>
    <row r="270" spans="5:15" ht="15.75" customHeight="1" x14ac:dyDescent="0.25">
      <c r="E270" s="176"/>
      <c r="F270" s="362"/>
      <c r="G270" s="272">
        <v>4</v>
      </c>
      <c r="H270" s="174"/>
      <c r="I270" s="194" t="s">
        <v>249</v>
      </c>
      <c r="J270" s="781"/>
      <c r="K270" s="782"/>
      <c r="L270" s="783"/>
      <c r="M270" s="272"/>
      <c r="N270" s="383">
        <f>N269+TIME(0,M269,0)</f>
        <v>0.3993055555555553</v>
      </c>
      <c r="O270" s="174"/>
    </row>
    <row r="271" spans="5:15" ht="15.75" customHeight="1" x14ac:dyDescent="0.25">
      <c r="E271" s="176"/>
      <c r="F271" s="362"/>
      <c r="G271" s="272">
        <v>5</v>
      </c>
      <c r="H271" s="174"/>
      <c r="I271" s="194" t="s">
        <v>58</v>
      </c>
      <c r="J271" s="781"/>
      <c r="K271" s="782"/>
      <c r="L271" s="783"/>
      <c r="M271" s="272"/>
      <c r="N271" s="383">
        <f>N270+TIME(0,M270,0)</f>
        <v>0.3993055555555553</v>
      </c>
      <c r="O271" s="174"/>
    </row>
    <row r="272" spans="5:15" ht="15.75" customHeight="1" x14ac:dyDescent="0.25">
      <c r="E272" s="176"/>
      <c r="F272" s="176"/>
      <c r="G272" s="272">
        <v>6</v>
      </c>
      <c r="H272" s="174"/>
      <c r="I272" s="174"/>
      <c r="J272" s="616"/>
      <c r="K272" s="175"/>
      <c r="L272" s="599"/>
      <c r="M272" s="272"/>
      <c r="N272" s="383">
        <f>N271+TIME(0,M269,0)</f>
        <v>0.40624999999999972</v>
      </c>
      <c r="O272" s="174"/>
    </row>
    <row r="273" spans="5:15" ht="15.75" customHeight="1" x14ac:dyDescent="0.25">
      <c r="E273" s="176"/>
      <c r="F273" s="176"/>
      <c r="G273" s="176"/>
      <c r="H273" s="174"/>
      <c r="I273" s="174"/>
      <c r="J273" s="176" t="s">
        <v>250</v>
      </c>
      <c r="K273" s="175"/>
      <c r="L273" s="599"/>
      <c r="M273" s="272">
        <v>15</v>
      </c>
      <c r="N273" s="383">
        <f>N272+TIME(0,M272,0)</f>
        <v>0.40624999999999972</v>
      </c>
      <c r="O273" s="174"/>
    </row>
    <row r="274" spans="5:15" ht="15.75" customHeight="1" x14ac:dyDescent="0.25">
      <c r="E274" s="176"/>
      <c r="F274" s="176"/>
      <c r="G274" s="176"/>
      <c r="H274" s="174"/>
      <c r="I274" s="174"/>
      <c r="J274" s="176"/>
      <c r="K274" s="175"/>
      <c r="L274" s="599"/>
      <c r="M274" s="272"/>
      <c r="N274" s="383"/>
      <c r="O274" s="174"/>
    </row>
    <row r="275" spans="5:15" ht="15.75" customHeight="1" x14ac:dyDescent="0.25">
      <c r="E275" s="176"/>
      <c r="F275" s="176"/>
      <c r="G275" s="176"/>
      <c r="H275" s="174"/>
      <c r="I275" s="174"/>
      <c r="J275" s="176" t="s">
        <v>211</v>
      </c>
      <c r="K275" s="175"/>
      <c r="L275" s="599"/>
      <c r="M275" s="272"/>
      <c r="N275" s="383"/>
      <c r="O275" s="174"/>
    </row>
    <row r="276" spans="5:15" ht="15.75" customHeight="1" x14ac:dyDescent="0.25">
      <c r="E276" s="176">
        <v>4</v>
      </c>
      <c r="F276" s="176"/>
      <c r="G276" s="176"/>
      <c r="H276" s="174">
        <v>4</v>
      </c>
      <c r="I276" s="174"/>
      <c r="J276" s="735" t="s">
        <v>390</v>
      </c>
      <c r="K276" s="175"/>
      <c r="L276" s="599"/>
      <c r="M276" s="272"/>
      <c r="N276" s="383">
        <f>N273+TIME(0,M273,0)</f>
        <v>0.41666666666666641</v>
      </c>
      <c r="O276" s="174"/>
    </row>
    <row r="277" spans="5:15" ht="15.75" customHeight="1" x14ac:dyDescent="0.25">
      <c r="E277" s="176"/>
      <c r="F277" s="176"/>
      <c r="G277" s="176"/>
      <c r="H277" s="174"/>
      <c r="I277" s="600"/>
      <c r="J277" s="596"/>
      <c r="K277" s="614"/>
      <c r="L277" s="667"/>
      <c r="M277" s="272"/>
      <c r="N277" s="383"/>
      <c r="O277" s="174"/>
    </row>
    <row r="278" spans="5:15" ht="15.75" customHeight="1" x14ac:dyDescent="0.25">
      <c r="E278" s="176"/>
      <c r="F278" s="362"/>
      <c r="G278" s="176"/>
      <c r="H278" s="174"/>
      <c r="I278" s="174"/>
      <c r="J278" s="176"/>
      <c r="K278" s="175"/>
      <c r="L278" s="599"/>
      <c r="M278" s="272"/>
      <c r="N278" s="383"/>
      <c r="O278" s="174"/>
    </row>
    <row r="279" spans="5:15" ht="15.75" customHeight="1" x14ac:dyDescent="0.25">
      <c r="E279" s="176"/>
      <c r="F279" s="362">
        <v>4.0999999999999996</v>
      </c>
      <c r="G279" s="176"/>
      <c r="H279" s="174"/>
      <c r="I279" s="174"/>
      <c r="J279" s="312" t="s">
        <v>274</v>
      </c>
      <c r="K279" s="175"/>
      <c r="L279" s="599"/>
      <c r="M279" s="272"/>
      <c r="N279" s="383">
        <f>N276+TIME(0,M276,0)</f>
        <v>0.41666666666666641</v>
      </c>
      <c r="O279" s="174"/>
    </row>
    <row r="280" spans="5:15" ht="15.75" customHeight="1" x14ac:dyDescent="0.25">
      <c r="E280" s="176"/>
      <c r="F280" s="362">
        <v>4.0999999999999996</v>
      </c>
      <c r="G280" s="176">
        <v>1</v>
      </c>
      <c r="H280" s="174"/>
      <c r="I280" s="174" t="s">
        <v>123</v>
      </c>
      <c r="J280" s="176" t="s">
        <v>137</v>
      </c>
      <c r="K280" s="175" t="s">
        <v>243</v>
      </c>
      <c r="L280" s="599" t="s">
        <v>200</v>
      </c>
      <c r="M280" s="272">
        <v>0</v>
      </c>
      <c r="N280" s="383">
        <f t="shared" ref="N280:N285" si="18">N279+TIME(0,M279,0)</f>
        <v>0.41666666666666641</v>
      </c>
      <c r="O280" s="174"/>
    </row>
    <row r="281" spans="5:15" ht="15.75" customHeight="1" x14ac:dyDescent="0.25">
      <c r="E281" s="176"/>
      <c r="F281" s="362">
        <v>4.0999999999999996</v>
      </c>
      <c r="G281" s="176">
        <f>G280+1</f>
        <v>2</v>
      </c>
      <c r="H281" s="174"/>
      <c r="I281" s="174" t="s">
        <v>123</v>
      </c>
      <c r="J281" s="176" t="s">
        <v>229</v>
      </c>
      <c r="K281" s="175" t="s">
        <v>243</v>
      </c>
      <c r="L281" s="599" t="s">
        <v>200</v>
      </c>
      <c r="M281" s="272">
        <v>8</v>
      </c>
      <c r="N281" s="383">
        <f t="shared" si="18"/>
        <v>0.41666666666666641</v>
      </c>
      <c r="O281" s="174">
        <v>1</v>
      </c>
    </row>
    <row r="282" spans="5:15" ht="15.75" customHeight="1" x14ac:dyDescent="0.25">
      <c r="E282" s="176"/>
      <c r="F282" s="362">
        <v>4.0999999999999996</v>
      </c>
      <c r="G282" s="176">
        <f>G281+1</f>
        <v>3</v>
      </c>
      <c r="H282" s="174"/>
      <c r="I282" s="174" t="s">
        <v>123</v>
      </c>
      <c r="J282" s="176" t="s">
        <v>389</v>
      </c>
      <c r="K282" s="175" t="s">
        <v>243</v>
      </c>
      <c r="L282" s="599" t="s">
        <v>75</v>
      </c>
      <c r="M282" s="272"/>
      <c r="N282" s="383">
        <f t="shared" si="18"/>
        <v>0.42222222222222194</v>
      </c>
      <c r="O282" s="174"/>
    </row>
    <row r="283" spans="5:15" ht="15.75" customHeight="1" x14ac:dyDescent="0.25">
      <c r="E283" s="176"/>
      <c r="F283" s="362">
        <v>4.0999999999999996</v>
      </c>
      <c r="G283" s="176">
        <f>G282+1</f>
        <v>4</v>
      </c>
      <c r="H283" s="174"/>
      <c r="I283" s="174" t="s">
        <v>123</v>
      </c>
      <c r="J283" s="176" t="s">
        <v>361</v>
      </c>
      <c r="K283" s="175" t="s">
        <v>243</v>
      </c>
      <c r="L283" s="599" t="s">
        <v>75</v>
      </c>
      <c r="M283" s="272"/>
      <c r="N283" s="383">
        <f t="shared" si="18"/>
        <v>0.42222222222222194</v>
      </c>
      <c r="O283" s="174"/>
    </row>
    <row r="284" spans="5:15" ht="15.75" customHeight="1" x14ac:dyDescent="0.25">
      <c r="E284" s="176"/>
      <c r="F284" s="362">
        <v>4.0999999999999996</v>
      </c>
      <c r="G284" s="176">
        <f>G283+1</f>
        <v>5</v>
      </c>
      <c r="H284" s="174"/>
      <c r="I284" s="174" t="s">
        <v>123</v>
      </c>
      <c r="J284" s="746"/>
      <c r="K284" s="175" t="s">
        <v>243</v>
      </c>
      <c r="L284" s="599"/>
      <c r="M284" s="272"/>
      <c r="N284" s="383">
        <f t="shared" si="18"/>
        <v>0.42222222222222194</v>
      </c>
      <c r="O284" s="174">
        <v>1</v>
      </c>
    </row>
    <row r="285" spans="5:15" ht="15.75" customHeight="1" x14ac:dyDescent="0.25">
      <c r="E285" s="176"/>
      <c r="F285" s="362">
        <v>4.0999999999999996</v>
      </c>
      <c r="G285" s="176">
        <f>G284+1</f>
        <v>6</v>
      </c>
      <c r="H285" s="174"/>
      <c r="I285" s="174" t="s">
        <v>123</v>
      </c>
      <c r="J285" s="176"/>
      <c r="K285" s="175" t="s">
        <v>243</v>
      </c>
      <c r="L285" s="599"/>
      <c r="M285" s="272"/>
      <c r="N285" s="383">
        <f t="shared" si="18"/>
        <v>0.42222222222222194</v>
      </c>
      <c r="O285" s="174">
        <v>0</v>
      </c>
    </row>
    <row r="286" spans="5:15" ht="15.75" customHeight="1" x14ac:dyDescent="0.25">
      <c r="E286" s="176"/>
      <c r="F286" s="176"/>
      <c r="G286" s="176"/>
      <c r="H286" s="174"/>
      <c r="I286" s="174"/>
      <c r="J286" s="176"/>
      <c r="K286" s="175"/>
      <c r="L286" s="599"/>
      <c r="M286" s="272"/>
      <c r="N286" s="383"/>
      <c r="O286" s="174"/>
    </row>
    <row r="287" spans="5:15" ht="15.75" customHeight="1" x14ac:dyDescent="0.25">
      <c r="E287" s="176"/>
      <c r="F287" s="362">
        <v>4.2</v>
      </c>
      <c r="G287" s="176"/>
      <c r="H287" s="174"/>
      <c r="I287" s="174"/>
      <c r="J287" s="312" t="s">
        <v>492</v>
      </c>
      <c r="K287" s="175"/>
      <c r="L287" s="599"/>
      <c r="M287" s="272"/>
      <c r="N287" s="383">
        <f>N283+TIME(0,M283,0)</f>
        <v>0.42222222222222194</v>
      </c>
      <c r="O287" s="174"/>
    </row>
    <row r="288" spans="5:15" ht="15.75" customHeight="1" x14ac:dyDescent="0.25">
      <c r="E288" s="176"/>
      <c r="F288" s="362">
        <v>4.2</v>
      </c>
      <c r="G288" s="176">
        <v>1</v>
      </c>
      <c r="H288" s="174"/>
      <c r="I288" s="174" t="s">
        <v>123</v>
      </c>
      <c r="J288" s="176" t="s">
        <v>277</v>
      </c>
      <c r="K288" s="175" t="s">
        <v>243</v>
      </c>
      <c r="L288" s="599" t="s">
        <v>301</v>
      </c>
      <c r="M288" s="272"/>
      <c r="N288" s="383">
        <f t="shared" ref="N288:N343" si="19">N287+TIME(0,M287,0)</f>
        <v>0.42222222222222194</v>
      </c>
      <c r="O288" s="174"/>
    </row>
    <row r="289" spans="5:15" ht="15.75" customHeight="1" x14ac:dyDescent="0.25">
      <c r="E289" s="176"/>
      <c r="F289" s="176"/>
      <c r="G289" s="176">
        <f>G288+1</f>
        <v>2</v>
      </c>
      <c r="H289" s="174"/>
      <c r="I289" s="174" t="s">
        <v>123</v>
      </c>
      <c r="J289" s="176" t="s">
        <v>136</v>
      </c>
      <c r="K289" s="175" t="s">
        <v>243</v>
      </c>
      <c r="L289" s="599" t="s">
        <v>550</v>
      </c>
      <c r="M289" s="272"/>
      <c r="N289" s="383">
        <f t="shared" si="19"/>
        <v>0.42222222222222194</v>
      </c>
      <c r="O289" s="174"/>
    </row>
    <row r="290" spans="5:15" ht="15.75" customHeight="1" x14ac:dyDescent="0.25">
      <c r="E290" s="176"/>
      <c r="F290" s="176"/>
      <c r="G290" s="176">
        <f>G289+1</f>
        <v>3</v>
      </c>
      <c r="H290" s="174"/>
      <c r="I290" s="174" t="s">
        <v>2</v>
      </c>
      <c r="J290" s="235" t="s">
        <v>374</v>
      </c>
      <c r="K290" s="235" t="s">
        <v>243</v>
      </c>
      <c r="L290" s="204" t="s">
        <v>308</v>
      </c>
      <c r="M290" s="272"/>
      <c r="N290" s="383">
        <f t="shared" si="19"/>
        <v>0.42222222222222194</v>
      </c>
      <c r="O290" s="174"/>
    </row>
    <row r="291" spans="5:15" ht="15.75" customHeight="1" x14ac:dyDescent="0.25">
      <c r="E291" s="176"/>
      <c r="F291" s="176"/>
      <c r="G291" s="176">
        <f>G290+1</f>
        <v>4</v>
      </c>
      <c r="H291" s="174"/>
      <c r="I291" s="174" t="s">
        <v>2</v>
      </c>
      <c r="J291" s="235" t="s">
        <v>135</v>
      </c>
      <c r="K291" s="235" t="s">
        <v>243</v>
      </c>
      <c r="L291" s="204" t="s">
        <v>181</v>
      </c>
      <c r="M291" s="272"/>
      <c r="N291" s="383">
        <f t="shared" si="19"/>
        <v>0.42222222222222194</v>
      </c>
      <c r="O291" s="174"/>
    </row>
    <row r="292" spans="5:15" ht="15.75" customHeight="1" x14ac:dyDescent="0.25">
      <c r="E292" s="176"/>
      <c r="F292" s="176"/>
      <c r="G292" s="176">
        <f>G291+1</f>
        <v>5</v>
      </c>
      <c r="H292" s="174"/>
      <c r="I292" s="174" t="s">
        <v>2</v>
      </c>
      <c r="J292" s="235" t="s">
        <v>475</v>
      </c>
      <c r="K292" s="235" t="s">
        <v>243</v>
      </c>
      <c r="L292" s="204" t="s">
        <v>308</v>
      </c>
      <c r="M292" s="272"/>
      <c r="N292" s="383">
        <f t="shared" si="19"/>
        <v>0.42222222222222194</v>
      </c>
      <c r="O292" s="174"/>
    </row>
    <row r="293" spans="5:15" ht="15.75" customHeight="1" x14ac:dyDescent="0.25">
      <c r="E293" s="176"/>
      <c r="F293" s="176"/>
      <c r="G293" s="176"/>
      <c r="H293" s="174"/>
      <c r="I293" s="174"/>
      <c r="J293" s="796"/>
      <c r="K293" s="797"/>
      <c r="L293" s="798"/>
      <c r="M293" s="272"/>
      <c r="N293" s="383">
        <f t="shared" si="19"/>
        <v>0.42222222222222194</v>
      </c>
      <c r="O293" s="174"/>
    </row>
    <row r="294" spans="5:15" ht="15.75" customHeight="1" x14ac:dyDescent="0.25">
      <c r="E294" s="176"/>
      <c r="F294" s="362">
        <v>4.3</v>
      </c>
      <c r="G294" s="176"/>
      <c r="H294" s="174"/>
      <c r="I294" s="174"/>
      <c r="J294" s="312" t="s">
        <v>279</v>
      </c>
      <c r="K294" s="175"/>
      <c r="L294" s="599"/>
      <c r="M294" s="272"/>
      <c r="N294" s="383">
        <f t="shared" si="19"/>
        <v>0.42222222222222194</v>
      </c>
      <c r="O294" s="174"/>
    </row>
    <row r="295" spans="5:15" ht="15.75" customHeight="1" x14ac:dyDescent="0.25">
      <c r="E295" s="176"/>
      <c r="F295" s="362">
        <v>4.3</v>
      </c>
      <c r="G295" s="176">
        <f>1</f>
        <v>1</v>
      </c>
      <c r="H295" s="174"/>
      <c r="I295" s="174" t="s">
        <v>123</v>
      </c>
      <c r="J295" s="176" t="s">
        <v>63</v>
      </c>
      <c r="K295" s="175" t="s">
        <v>243</v>
      </c>
      <c r="L295" s="599" t="s">
        <v>212</v>
      </c>
      <c r="M295" s="272">
        <v>5</v>
      </c>
      <c r="N295" s="383">
        <f>N294+TIME(0,M294,0)</f>
        <v>0.42222222222222194</v>
      </c>
      <c r="O295" s="174">
        <v>1</v>
      </c>
    </row>
    <row r="296" spans="5:15" ht="15.75" customHeight="1" x14ac:dyDescent="0.25">
      <c r="E296" s="176"/>
      <c r="F296" s="362">
        <v>4.3</v>
      </c>
      <c r="G296" s="176">
        <f t="shared" ref="G296:G303" si="20">G295+1</f>
        <v>2</v>
      </c>
      <c r="H296" s="174"/>
      <c r="I296" s="174" t="s">
        <v>123</v>
      </c>
      <c r="J296" s="1152" t="s">
        <v>280</v>
      </c>
      <c r="K296" s="1153" t="s">
        <v>243</v>
      </c>
      <c r="L296" s="1144" t="s">
        <v>73</v>
      </c>
      <c r="M296" s="272"/>
      <c r="N296" s="383">
        <f>N295+TIME(0,M295,0)</f>
        <v>0.42569444444444415</v>
      </c>
      <c r="O296" s="174"/>
    </row>
    <row r="297" spans="5:15" ht="15.75" customHeight="1" x14ac:dyDescent="0.25">
      <c r="E297" s="176"/>
      <c r="F297" s="362">
        <v>4.3</v>
      </c>
      <c r="G297" s="176">
        <f t="shared" si="20"/>
        <v>3</v>
      </c>
      <c r="H297" s="174"/>
      <c r="I297" s="174" t="s">
        <v>123</v>
      </c>
      <c r="J297" s="176" t="s">
        <v>230</v>
      </c>
      <c r="K297" s="175" t="s">
        <v>243</v>
      </c>
      <c r="L297" s="204" t="s">
        <v>509</v>
      </c>
      <c r="M297" s="272"/>
      <c r="N297" s="383">
        <f>N296+TIME(0,M296,0)</f>
        <v>0.42569444444444415</v>
      </c>
      <c r="O297" s="174">
        <v>0</v>
      </c>
    </row>
    <row r="298" spans="5:15" ht="15.75" customHeight="1" x14ac:dyDescent="0.25">
      <c r="E298" s="176"/>
      <c r="F298" s="362">
        <v>4.3</v>
      </c>
      <c r="G298" s="176">
        <f t="shared" si="20"/>
        <v>4</v>
      </c>
      <c r="H298" s="174"/>
      <c r="I298" s="174" t="s">
        <v>123</v>
      </c>
      <c r="J298" s="176" t="s">
        <v>455</v>
      </c>
      <c r="K298" s="175" t="s">
        <v>243</v>
      </c>
      <c r="L298" s="599" t="s">
        <v>454</v>
      </c>
      <c r="M298" s="272"/>
      <c r="N298" s="383">
        <f t="shared" ref="N298:N299" si="21">N297+TIME(0,M297,0)</f>
        <v>0.42569444444444415</v>
      </c>
      <c r="O298" s="174">
        <v>0</v>
      </c>
    </row>
    <row r="299" spans="5:15" ht="15.75" customHeight="1" x14ac:dyDescent="0.25">
      <c r="E299" s="176"/>
      <c r="F299" s="362">
        <v>4.3</v>
      </c>
      <c r="G299" s="176">
        <f t="shared" si="20"/>
        <v>5</v>
      </c>
      <c r="H299" s="174"/>
      <c r="I299" s="174" t="s">
        <v>123</v>
      </c>
      <c r="J299" s="176" t="s">
        <v>456</v>
      </c>
      <c r="K299" s="175" t="s">
        <v>243</v>
      </c>
      <c r="L299" s="599" t="s">
        <v>217</v>
      </c>
      <c r="M299" s="272">
        <v>5</v>
      </c>
      <c r="N299" s="383">
        <f t="shared" si="21"/>
        <v>0.42569444444444415</v>
      </c>
      <c r="O299" s="174">
        <v>1</v>
      </c>
    </row>
    <row r="300" spans="5:15" ht="15.75" customHeight="1" x14ac:dyDescent="0.25">
      <c r="E300" s="176"/>
      <c r="F300" s="362">
        <v>4.3</v>
      </c>
      <c r="G300" s="176">
        <f t="shared" si="20"/>
        <v>6</v>
      </c>
      <c r="H300" s="174"/>
      <c r="I300" s="174" t="s">
        <v>123</v>
      </c>
      <c r="J300" s="176" t="s">
        <v>477</v>
      </c>
      <c r="K300" s="235" t="s">
        <v>243</v>
      </c>
      <c r="L300" s="204" t="s">
        <v>134</v>
      </c>
      <c r="M300" s="272"/>
      <c r="N300" s="383">
        <f>N299+TIME(0,M298,0)</f>
        <v>0.42569444444444415</v>
      </c>
      <c r="O300" s="174">
        <v>0</v>
      </c>
    </row>
    <row r="301" spans="5:15" ht="15.75" customHeight="1" x14ac:dyDescent="0.25">
      <c r="E301" s="176"/>
      <c r="F301" s="362">
        <v>4.3</v>
      </c>
      <c r="G301" s="176">
        <f t="shared" si="20"/>
        <v>7</v>
      </c>
      <c r="H301" s="174"/>
      <c r="I301" s="174" t="s">
        <v>79</v>
      </c>
      <c r="J301" s="176" t="s">
        <v>478</v>
      </c>
      <c r="K301" s="235" t="s">
        <v>243</v>
      </c>
      <c r="L301" s="204" t="s">
        <v>181</v>
      </c>
      <c r="M301" s="272"/>
      <c r="N301" s="383">
        <f>N300+TIME(0,M299,0)</f>
        <v>0.42916666666666636</v>
      </c>
      <c r="O301" s="174">
        <v>0</v>
      </c>
    </row>
    <row r="302" spans="5:15" ht="15.75" customHeight="1" x14ac:dyDescent="0.25">
      <c r="E302" s="176"/>
      <c r="F302" s="362">
        <v>4.3</v>
      </c>
      <c r="G302" s="176">
        <f t="shared" si="20"/>
        <v>8</v>
      </c>
      <c r="H302" s="174"/>
      <c r="I302" s="174" t="s">
        <v>79</v>
      </c>
      <c r="J302" s="235" t="s">
        <v>43</v>
      </c>
      <c r="K302" s="235" t="s">
        <v>243</v>
      </c>
      <c r="L302" s="204" t="s">
        <v>74</v>
      </c>
      <c r="M302" s="299"/>
      <c r="N302" s="383">
        <f>N301+TIME(0,M300,0)</f>
        <v>0.42916666666666636</v>
      </c>
      <c r="O302" s="174"/>
    </row>
    <row r="303" spans="5:15" ht="15.75" customHeight="1" x14ac:dyDescent="0.25">
      <c r="E303" s="176"/>
      <c r="F303" s="362">
        <v>4.3</v>
      </c>
      <c r="G303" s="176">
        <f t="shared" si="20"/>
        <v>9</v>
      </c>
      <c r="H303" s="174"/>
      <c r="I303" s="174" t="s">
        <v>79</v>
      </c>
      <c r="J303" s="235" t="s">
        <v>35</v>
      </c>
      <c r="K303" s="235" t="s">
        <v>243</v>
      </c>
      <c r="L303" s="204" t="s">
        <v>500</v>
      </c>
      <c r="M303" s="272"/>
      <c r="N303" s="383">
        <f>N302+TIME(0,M301,0)</f>
        <v>0.42916666666666636</v>
      </c>
      <c r="O303" s="174"/>
    </row>
    <row r="304" spans="5:15" ht="15.75" customHeight="1" x14ac:dyDescent="0.25">
      <c r="E304" s="176"/>
      <c r="F304" s="362"/>
      <c r="G304" s="176"/>
      <c r="H304" s="174"/>
      <c r="I304" s="174"/>
      <c r="J304" s="176"/>
      <c r="K304" s="175"/>
      <c r="L304" s="599"/>
      <c r="M304" s="272"/>
      <c r="N304" s="383"/>
      <c r="O304" s="174"/>
    </row>
    <row r="305" spans="5:15" ht="15.75" customHeight="1" x14ac:dyDescent="0.25">
      <c r="E305" s="176"/>
      <c r="F305" s="362">
        <v>4.4000000000000004</v>
      </c>
      <c r="G305" s="218"/>
      <c r="H305" s="292"/>
      <c r="I305" s="174"/>
      <c r="J305" s="734" t="s">
        <v>479</v>
      </c>
      <c r="K305" s="235"/>
      <c r="L305" s="235"/>
      <c r="M305" s="272"/>
      <c r="N305" s="383">
        <f>N303+TIME(0,M299,0)</f>
        <v>0.43263888888888857</v>
      </c>
      <c r="O305" s="174"/>
    </row>
    <row r="306" spans="5:15" ht="15.75" customHeight="1" x14ac:dyDescent="0.25">
      <c r="E306" s="176"/>
      <c r="F306" s="362"/>
      <c r="G306" s="668">
        <v>1</v>
      </c>
      <c r="H306" s="292"/>
      <c r="I306" s="174" t="s">
        <v>123</v>
      </c>
      <c r="J306" s="298"/>
      <c r="K306" s="235"/>
      <c r="L306" s="204"/>
      <c r="M306" s="299"/>
      <c r="N306" s="383">
        <f t="shared" si="19"/>
        <v>0.43263888888888857</v>
      </c>
      <c r="O306" s="174">
        <v>0</v>
      </c>
    </row>
    <row r="307" spans="5:15" ht="15.75" customHeight="1" x14ac:dyDescent="0.25">
      <c r="E307" s="176"/>
      <c r="F307" s="362"/>
      <c r="G307" s="668">
        <f>G306+1</f>
        <v>2</v>
      </c>
      <c r="H307" s="292"/>
      <c r="I307" s="174" t="s">
        <v>123</v>
      </c>
      <c r="N307" s="383">
        <f t="shared" si="19"/>
        <v>0.43263888888888857</v>
      </c>
      <c r="O307" s="174"/>
    </row>
    <row r="308" spans="5:15" ht="15.75" customHeight="1" x14ac:dyDescent="0.25">
      <c r="E308" s="176"/>
      <c r="F308" s="362">
        <v>4.5</v>
      </c>
      <c r="G308" s="669"/>
      <c r="H308" s="292"/>
      <c r="I308" s="218"/>
      <c r="J308" s="734" t="s">
        <v>480</v>
      </c>
      <c r="K308" s="235"/>
      <c r="L308" s="235"/>
      <c r="M308" s="272"/>
      <c r="N308" s="383">
        <f t="shared" si="19"/>
        <v>0.43263888888888857</v>
      </c>
      <c r="O308" s="174"/>
    </row>
    <row r="309" spans="5:15" ht="15.75" customHeight="1" x14ac:dyDescent="0.25">
      <c r="E309" s="176"/>
      <c r="F309" s="362"/>
      <c r="G309" s="668">
        <v>1</v>
      </c>
      <c r="H309" s="292"/>
      <c r="I309" s="174" t="s">
        <v>123</v>
      </c>
      <c r="N309" s="383">
        <f t="shared" si="19"/>
        <v>0.43263888888888857</v>
      </c>
      <c r="O309" s="174"/>
    </row>
    <row r="310" spans="5:15" ht="15.75" customHeight="1" x14ac:dyDescent="0.25">
      <c r="E310" s="176"/>
      <c r="F310" s="362"/>
      <c r="G310" s="670">
        <f>G309+1</f>
        <v>2</v>
      </c>
      <c r="H310" s="292"/>
      <c r="I310" s="174" t="s">
        <v>123</v>
      </c>
      <c r="N310" s="383">
        <f>N309+TIME(0,M290,0)</f>
        <v>0.43263888888888857</v>
      </c>
      <c r="O310" s="174">
        <v>0</v>
      </c>
    </row>
    <row r="311" spans="5:15" ht="15.75" customHeight="1" x14ac:dyDescent="0.25">
      <c r="E311" s="176"/>
      <c r="F311" s="362"/>
      <c r="G311" s="670">
        <f>G310+1</f>
        <v>3</v>
      </c>
      <c r="H311" s="292"/>
      <c r="I311" s="174" t="s">
        <v>123</v>
      </c>
      <c r="N311" s="383">
        <f>N310+TIME(0,M291,0)</f>
        <v>0.43263888888888857</v>
      </c>
      <c r="O311" s="174">
        <v>0</v>
      </c>
    </row>
    <row r="312" spans="5:15" ht="15.75" customHeight="1" x14ac:dyDescent="0.25">
      <c r="E312" s="176"/>
      <c r="F312" s="362"/>
      <c r="G312" s="176"/>
      <c r="H312" s="174"/>
      <c r="I312" s="174"/>
      <c r="J312" s="176"/>
      <c r="K312" s="175"/>
      <c r="L312" s="599"/>
      <c r="M312" s="272"/>
      <c r="N312" s="383">
        <f>N311+TIME(0,M292,0)</f>
        <v>0.43263888888888857</v>
      </c>
      <c r="O312" s="174">
        <v>0</v>
      </c>
    </row>
    <row r="313" spans="5:15" ht="15.75" customHeight="1" x14ac:dyDescent="0.25">
      <c r="E313" s="176"/>
      <c r="F313" s="362">
        <v>4.5999999999999996</v>
      </c>
      <c r="G313" s="176"/>
      <c r="H313" s="174"/>
      <c r="I313" s="174"/>
      <c r="J313" s="312" t="s">
        <v>210</v>
      </c>
      <c r="K313" s="175"/>
      <c r="L313" s="599"/>
      <c r="M313" s="272"/>
      <c r="N313" s="383">
        <f t="shared" si="19"/>
        <v>0.43263888888888857</v>
      </c>
      <c r="O313" s="174">
        <v>0</v>
      </c>
    </row>
    <row r="314" spans="5:15" ht="15.75" customHeight="1" x14ac:dyDescent="0.25">
      <c r="E314" s="176"/>
      <c r="F314" s="362">
        <v>4.5999999999999996</v>
      </c>
      <c r="G314" s="176">
        <v>1</v>
      </c>
      <c r="H314" s="174"/>
      <c r="I314" s="174" t="s">
        <v>123</v>
      </c>
      <c r="J314" s="746"/>
      <c r="K314" s="706"/>
      <c r="L314" s="747"/>
      <c r="M314" s="748"/>
      <c r="N314" s="383">
        <f t="shared" si="19"/>
        <v>0.43263888888888857</v>
      </c>
      <c r="O314" s="174">
        <v>0</v>
      </c>
    </row>
    <row r="315" spans="5:15" ht="15.75" customHeight="1" x14ac:dyDescent="0.25">
      <c r="E315" s="176"/>
      <c r="F315" s="176"/>
      <c r="G315" s="176">
        <f>G314+1</f>
        <v>2</v>
      </c>
      <c r="H315" s="174"/>
      <c r="I315" s="174" t="s">
        <v>248</v>
      </c>
      <c r="J315" s="746"/>
      <c r="K315" s="220"/>
      <c r="L315" s="703"/>
      <c r="M315" s="272"/>
      <c r="N315" s="383">
        <f t="shared" si="19"/>
        <v>0.43263888888888857</v>
      </c>
      <c r="O315" s="174">
        <v>0</v>
      </c>
    </row>
    <row r="316" spans="5:15" ht="15.75" customHeight="1" x14ac:dyDescent="0.25">
      <c r="E316" s="176"/>
      <c r="F316" s="176"/>
      <c r="G316" s="176"/>
      <c r="H316" s="174"/>
      <c r="I316" s="174"/>
      <c r="J316" s="176"/>
      <c r="K316" s="175"/>
      <c r="L316" s="599"/>
      <c r="M316" s="272"/>
      <c r="N316" s="383">
        <f t="shared" si="19"/>
        <v>0.43263888888888857</v>
      </c>
      <c r="O316" s="174">
        <v>0</v>
      </c>
    </row>
    <row r="317" spans="5:15" ht="15.75" customHeight="1" x14ac:dyDescent="0.25">
      <c r="E317" s="176">
        <v>5</v>
      </c>
      <c r="F317" s="176"/>
      <c r="G317" s="176"/>
      <c r="H317" s="174">
        <v>5</v>
      </c>
      <c r="I317" s="174"/>
      <c r="J317" s="735" t="s">
        <v>251</v>
      </c>
      <c r="K317" s="175"/>
      <c r="L317" s="599"/>
      <c r="M317" s="272"/>
      <c r="N317" s="383">
        <f t="shared" si="19"/>
        <v>0.43263888888888857</v>
      </c>
      <c r="O317" s="174">
        <v>0</v>
      </c>
    </row>
    <row r="318" spans="5:15" ht="15.75" customHeight="1" x14ac:dyDescent="0.25">
      <c r="E318" s="176"/>
      <c r="F318" s="176"/>
      <c r="G318" s="176"/>
      <c r="H318" s="174"/>
      <c r="I318" s="174"/>
      <c r="J318" s="176"/>
      <c r="K318" s="175"/>
      <c r="L318" s="599"/>
      <c r="M318" s="272"/>
      <c r="N318" s="383">
        <f t="shared" si="19"/>
        <v>0.43263888888888857</v>
      </c>
      <c r="O318" s="174">
        <v>0</v>
      </c>
    </row>
    <row r="319" spans="5:15" ht="15.75" customHeight="1" x14ac:dyDescent="0.25">
      <c r="E319" s="176"/>
      <c r="F319" s="176">
        <v>5.0999999999999996</v>
      </c>
      <c r="G319" s="176"/>
      <c r="H319" s="174"/>
      <c r="I319" s="174"/>
      <c r="J319" s="312" t="s">
        <v>274</v>
      </c>
      <c r="K319" s="175"/>
      <c r="L319" s="599"/>
      <c r="M319" s="272"/>
      <c r="N319" s="383">
        <f t="shared" si="19"/>
        <v>0.43263888888888857</v>
      </c>
      <c r="O319" s="174">
        <v>0</v>
      </c>
    </row>
    <row r="320" spans="5:15" ht="15.75" customHeight="1" x14ac:dyDescent="0.25">
      <c r="E320" s="176"/>
      <c r="F320" s="176"/>
      <c r="G320" s="176">
        <v>1</v>
      </c>
      <c r="H320" s="174"/>
      <c r="I320" s="174" t="s">
        <v>123</v>
      </c>
      <c r="J320" s="176" t="s">
        <v>275</v>
      </c>
      <c r="K320" s="175" t="s">
        <v>243</v>
      </c>
      <c r="L320" s="599" t="s">
        <v>200</v>
      </c>
      <c r="M320" s="272"/>
      <c r="N320" s="383">
        <f t="shared" si="19"/>
        <v>0.43263888888888857</v>
      </c>
      <c r="O320" s="174">
        <v>0</v>
      </c>
    </row>
    <row r="321" spans="5:15" ht="15.75" customHeight="1" x14ac:dyDescent="0.25">
      <c r="E321" s="176"/>
      <c r="F321" s="176"/>
      <c r="G321" s="176">
        <f>G320+1</f>
        <v>2</v>
      </c>
      <c r="H321" s="174"/>
      <c r="I321" s="174" t="s">
        <v>123</v>
      </c>
      <c r="J321" s="176" t="s">
        <v>218</v>
      </c>
      <c r="K321" s="175" t="s">
        <v>243</v>
      </c>
      <c r="L321" s="599" t="s">
        <v>174</v>
      </c>
      <c r="M321" s="272"/>
      <c r="N321" s="383">
        <f t="shared" si="19"/>
        <v>0.43263888888888857</v>
      </c>
      <c r="O321" s="174">
        <v>0</v>
      </c>
    </row>
    <row r="322" spans="5:15" ht="15.75" customHeight="1" x14ac:dyDescent="0.25">
      <c r="E322" s="176"/>
      <c r="F322" s="176"/>
      <c r="G322" s="176">
        <f>G321+1</f>
        <v>3</v>
      </c>
      <c r="H322" s="174"/>
      <c r="I322" s="174" t="s">
        <v>123</v>
      </c>
      <c r="J322" s="176" t="s">
        <v>276</v>
      </c>
      <c r="K322" s="175" t="s">
        <v>243</v>
      </c>
      <c r="L322" s="599" t="s">
        <v>75</v>
      </c>
      <c r="M322" s="272"/>
      <c r="N322" s="383">
        <f t="shared" si="19"/>
        <v>0.43263888888888857</v>
      </c>
      <c r="O322" s="174">
        <v>0</v>
      </c>
    </row>
    <row r="323" spans="5:15" ht="15.75" customHeight="1" x14ac:dyDescent="0.25">
      <c r="E323" s="176"/>
      <c r="F323" s="176"/>
      <c r="G323" s="176">
        <f>G322+1</f>
        <v>4</v>
      </c>
      <c r="H323" s="174"/>
      <c r="I323" s="174" t="s">
        <v>123</v>
      </c>
      <c r="J323" s="176" t="s">
        <v>361</v>
      </c>
      <c r="K323" s="175" t="s">
        <v>243</v>
      </c>
      <c r="L323" s="599" t="s">
        <v>75</v>
      </c>
      <c r="M323" s="272"/>
      <c r="N323" s="383">
        <f t="shared" si="19"/>
        <v>0.43263888888888857</v>
      </c>
      <c r="O323" s="174">
        <v>0</v>
      </c>
    </row>
    <row r="324" spans="5:15" ht="15.75" customHeight="1" x14ac:dyDescent="0.25">
      <c r="E324" s="176"/>
      <c r="F324" s="176"/>
      <c r="G324" s="176"/>
      <c r="H324" s="174"/>
      <c r="I324" s="174"/>
      <c r="J324" s="176"/>
      <c r="K324" s="175"/>
      <c r="L324" s="599"/>
      <c r="M324" s="272"/>
      <c r="N324" s="383">
        <f t="shared" si="19"/>
        <v>0.43263888888888857</v>
      </c>
      <c r="O324" s="174">
        <v>0</v>
      </c>
    </row>
    <row r="325" spans="5:15" ht="15.75" customHeight="1" x14ac:dyDescent="0.25">
      <c r="E325" s="176"/>
      <c r="F325" s="176">
        <v>5.2</v>
      </c>
      <c r="G325" s="176"/>
      <c r="H325" s="174"/>
      <c r="I325" s="174"/>
      <c r="J325" s="312" t="s">
        <v>492</v>
      </c>
      <c r="K325" s="175"/>
      <c r="L325" s="599"/>
      <c r="M325" s="272"/>
      <c r="N325" s="383">
        <f t="shared" si="19"/>
        <v>0.43263888888888857</v>
      </c>
      <c r="O325" s="174">
        <v>0</v>
      </c>
    </row>
    <row r="326" spans="5:15" ht="15.75" customHeight="1" x14ac:dyDescent="0.25">
      <c r="E326" s="176"/>
      <c r="F326" s="176"/>
      <c r="G326" s="176">
        <v>1</v>
      </c>
      <c r="H326" s="174"/>
      <c r="I326" s="174" t="s">
        <v>123</v>
      </c>
      <c r="J326" s="176" t="s">
        <v>277</v>
      </c>
      <c r="K326" s="175" t="s">
        <v>243</v>
      </c>
      <c r="L326" s="599" t="s">
        <v>301</v>
      </c>
      <c r="M326" s="272"/>
      <c r="N326" s="383">
        <f t="shared" si="19"/>
        <v>0.43263888888888857</v>
      </c>
      <c r="O326" s="174">
        <v>0</v>
      </c>
    </row>
    <row r="327" spans="5:15" ht="15.75" customHeight="1" x14ac:dyDescent="0.25">
      <c r="E327" s="176"/>
      <c r="F327" s="176"/>
      <c r="G327" s="176">
        <f>G326+1</f>
        <v>2</v>
      </c>
      <c r="H327" s="174"/>
      <c r="I327" s="174" t="s">
        <v>123</v>
      </c>
      <c r="J327" s="796" t="s">
        <v>136</v>
      </c>
      <c r="K327" s="175" t="s">
        <v>243</v>
      </c>
      <c r="L327" s="599" t="s">
        <v>550</v>
      </c>
      <c r="M327" s="771"/>
      <c r="N327" s="772">
        <f t="shared" si="19"/>
        <v>0.43263888888888857</v>
      </c>
      <c r="O327" s="174">
        <v>0</v>
      </c>
    </row>
    <row r="328" spans="5:15" ht="15.75" customHeight="1" x14ac:dyDescent="0.25">
      <c r="E328" s="176"/>
      <c r="F328" s="176"/>
      <c r="G328" s="176">
        <f>G327+1</f>
        <v>3</v>
      </c>
      <c r="H328" s="174"/>
      <c r="I328" s="174" t="s">
        <v>2</v>
      </c>
      <c r="J328" s="235" t="s">
        <v>374</v>
      </c>
      <c r="K328" s="235" t="s">
        <v>243</v>
      </c>
      <c r="L328" s="204" t="s">
        <v>308</v>
      </c>
      <c r="M328" s="272"/>
      <c r="N328" s="772">
        <f t="shared" ref="N328:N334" si="22">N327+TIME(0,M327,0)</f>
        <v>0.43263888888888857</v>
      </c>
      <c r="O328" s="174">
        <v>0</v>
      </c>
    </row>
    <row r="329" spans="5:15" ht="15.75" customHeight="1" x14ac:dyDescent="0.25">
      <c r="E329" s="176"/>
      <c r="F329" s="176"/>
      <c r="G329" s="176">
        <f>G328+1</f>
        <v>4</v>
      </c>
      <c r="H329" s="174"/>
      <c r="I329" s="174" t="s">
        <v>2</v>
      </c>
      <c r="J329" s="235" t="s">
        <v>135</v>
      </c>
      <c r="K329" s="235" t="s">
        <v>243</v>
      </c>
      <c r="L329" s="204" t="s">
        <v>181</v>
      </c>
      <c r="M329" s="272"/>
      <c r="N329" s="772">
        <f t="shared" si="22"/>
        <v>0.43263888888888857</v>
      </c>
      <c r="O329" s="174">
        <v>0</v>
      </c>
    </row>
    <row r="330" spans="5:15" ht="15.75" customHeight="1" x14ac:dyDescent="0.25">
      <c r="E330" s="176"/>
      <c r="F330" s="176"/>
      <c r="G330" s="176">
        <f>G329+1</f>
        <v>5</v>
      </c>
      <c r="H330" s="174"/>
      <c r="I330" s="174" t="s">
        <v>2</v>
      </c>
      <c r="J330" s="235" t="s">
        <v>475</v>
      </c>
      <c r="K330" s="235" t="s">
        <v>243</v>
      </c>
      <c r="L330" s="204" t="s">
        <v>308</v>
      </c>
      <c r="M330" s="272"/>
      <c r="N330" s="772">
        <f t="shared" si="22"/>
        <v>0.43263888888888857</v>
      </c>
      <c r="O330" s="174">
        <v>0</v>
      </c>
    </row>
    <row r="331" spans="5:15" ht="15.75" customHeight="1" x14ac:dyDescent="0.25">
      <c r="E331" s="176"/>
      <c r="F331" s="176"/>
      <c r="G331" s="176"/>
      <c r="H331" s="174"/>
      <c r="I331" s="174"/>
      <c r="J331" s="796"/>
      <c r="K331" s="797"/>
      <c r="L331" s="798"/>
      <c r="M331" s="771"/>
      <c r="N331" s="772">
        <f t="shared" si="22"/>
        <v>0.43263888888888857</v>
      </c>
      <c r="O331" s="174">
        <v>0</v>
      </c>
    </row>
    <row r="332" spans="5:15" ht="15.75" customHeight="1" x14ac:dyDescent="0.25">
      <c r="E332" s="176"/>
      <c r="F332" s="176"/>
      <c r="G332" s="176"/>
      <c r="H332" s="174"/>
      <c r="I332" s="174"/>
      <c r="J332" s="796"/>
      <c r="K332" s="797"/>
      <c r="L332" s="798"/>
      <c r="M332" s="771"/>
      <c r="N332" s="772">
        <f t="shared" si="22"/>
        <v>0.43263888888888857</v>
      </c>
      <c r="O332" s="174">
        <v>0</v>
      </c>
    </row>
    <row r="333" spans="5:15" ht="15.75" customHeight="1" x14ac:dyDescent="0.25">
      <c r="E333" s="176"/>
      <c r="F333" s="176"/>
      <c r="G333" s="176"/>
      <c r="H333" s="174"/>
      <c r="I333" s="174"/>
      <c r="J333" s="176"/>
      <c r="K333" s="175"/>
      <c r="L333" s="599"/>
      <c r="M333" s="272"/>
      <c r="N333" s="772">
        <f t="shared" si="22"/>
        <v>0.43263888888888857</v>
      </c>
      <c r="O333" s="174">
        <v>0</v>
      </c>
    </row>
    <row r="334" spans="5:15" ht="15.75" customHeight="1" x14ac:dyDescent="0.25">
      <c r="E334" s="176"/>
      <c r="F334" s="176">
        <v>5.3</v>
      </c>
      <c r="G334" s="176"/>
      <c r="H334" s="174"/>
      <c r="I334" s="174"/>
      <c r="J334" s="312" t="s">
        <v>279</v>
      </c>
      <c r="K334" s="175"/>
      <c r="L334" s="599"/>
      <c r="M334" s="272"/>
      <c r="N334" s="772">
        <f t="shared" si="22"/>
        <v>0.43263888888888857</v>
      </c>
      <c r="O334" s="174">
        <v>0</v>
      </c>
    </row>
    <row r="335" spans="5:15" ht="15.75" customHeight="1" x14ac:dyDescent="0.25">
      <c r="E335" s="176"/>
      <c r="F335" s="176"/>
      <c r="G335" s="176">
        <v>1</v>
      </c>
      <c r="H335" s="174"/>
      <c r="I335" s="174" t="s">
        <v>123</v>
      </c>
      <c r="J335" s="176" t="s">
        <v>63</v>
      </c>
      <c r="K335" s="175" t="s">
        <v>243</v>
      </c>
      <c r="L335" s="599" t="s">
        <v>212</v>
      </c>
      <c r="M335" s="272"/>
      <c r="N335" s="383">
        <f t="shared" si="19"/>
        <v>0.43263888888888857</v>
      </c>
      <c r="O335" s="174">
        <v>0</v>
      </c>
    </row>
    <row r="336" spans="5:15" ht="15.75" customHeight="1" x14ac:dyDescent="0.25">
      <c r="E336" s="176"/>
      <c r="F336" s="176"/>
      <c r="G336" s="176">
        <f>G335+1</f>
        <v>2</v>
      </c>
      <c r="H336" s="174"/>
      <c r="I336" s="174" t="s">
        <v>123</v>
      </c>
      <c r="J336" s="1152" t="s">
        <v>280</v>
      </c>
      <c r="K336" s="1153" t="s">
        <v>243</v>
      </c>
      <c r="L336" s="1144" t="s">
        <v>73</v>
      </c>
      <c r="M336" s="272"/>
      <c r="N336" s="383">
        <f t="shared" si="19"/>
        <v>0.43263888888888857</v>
      </c>
      <c r="O336" s="174">
        <v>0</v>
      </c>
    </row>
    <row r="337" spans="5:15" ht="15.75" customHeight="1" x14ac:dyDescent="0.25">
      <c r="E337" s="176"/>
      <c r="F337" s="176"/>
      <c r="G337" s="176">
        <f>G336+1</f>
        <v>3</v>
      </c>
      <c r="H337" s="174"/>
      <c r="I337" s="174" t="s">
        <v>123</v>
      </c>
      <c r="J337" s="176" t="s">
        <v>230</v>
      </c>
      <c r="K337" s="175" t="s">
        <v>243</v>
      </c>
      <c r="L337" s="204" t="s">
        <v>509</v>
      </c>
      <c r="M337" s="272"/>
      <c r="N337" s="383">
        <f t="shared" si="19"/>
        <v>0.43263888888888857</v>
      </c>
      <c r="O337" s="174">
        <v>0</v>
      </c>
    </row>
    <row r="338" spans="5:15" ht="15.75" customHeight="1" x14ac:dyDescent="0.25">
      <c r="E338" s="176"/>
      <c r="F338" s="176"/>
      <c r="G338" s="176">
        <f t="shared" ref="G338:G343" si="23">G337+1</f>
        <v>4</v>
      </c>
      <c r="H338" s="174"/>
      <c r="I338" s="174" t="s">
        <v>123</v>
      </c>
      <c r="J338" s="176" t="s">
        <v>455</v>
      </c>
      <c r="K338" s="175" t="s">
        <v>243</v>
      </c>
      <c r="L338" s="599" t="s">
        <v>454</v>
      </c>
      <c r="M338" s="272"/>
      <c r="N338" s="383">
        <f t="shared" si="19"/>
        <v>0.43263888888888857</v>
      </c>
      <c r="O338" s="174">
        <v>0</v>
      </c>
    </row>
    <row r="339" spans="5:15" ht="15.75" customHeight="1" x14ac:dyDescent="0.25">
      <c r="E339" s="176"/>
      <c r="F339" s="176"/>
      <c r="G339" s="176">
        <f t="shared" si="23"/>
        <v>5</v>
      </c>
      <c r="H339" s="174"/>
      <c r="I339" s="174" t="s">
        <v>123</v>
      </c>
      <c r="J339" s="176" t="s">
        <v>456</v>
      </c>
      <c r="K339" s="175" t="s">
        <v>243</v>
      </c>
      <c r="L339" s="599" t="s">
        <v>217</v>
      </c>
      <c r="M339" s="272"/>
      <c r="N339" s="383">
        <f t="shared" si="19"/>
        <v>0.43263888888888857</v>
      </c>
      <c r="O339" s="174">
        <v>0</v>
      </c>
    </row>
    <row r="340" spans="5:15" ht="15.75" customHeight="1" x14ac:dyDescent="0.25">
      <c r="E340" s="176"/>
      <c r="F340" s="176"/>
      <c r="G340" s="176">
        <f t="shared" si="23"/>
        <v>6</v>
      </c>
      <c r="H340" s="174"/>
      <c r="I340" s="174" t="s">
        <v>123</v>
      </c>
      <c r="J340" s="176" t="s">
        <v>477</v>
      </c>
      <c r="K340" s="235" t="s">
        <v>243</v>
      </c>
      <c r="L340" s="204" t="s">
        <v>134</v>
      </c>
      <c r="M340" s="272"/>
      <c r="N340" s="383">
        <f t="shared" si="19"/>
        <v>0.43263888888888857</v>
      </c>
      <c r="O340" s="174">
        <v>0</v>
      </c>
    </row>
    <row r="341" spans="5:15" ht="15.75" customHeight="1" x14ac:dyDescent="0.25">
      <c r="E341" s="176"/>
      <c r="F341" s="176"/>
      <c r="G341" s="176">
        <f t="shared" si="23"/>
        <v>7</v>
      </c>
      <c r="H341" s="176">
        <f>H340+1</f>
        <v>1</v>
      </c>
      <c r="I341" s="174" t="s">
        <v>123</v>
      </c>
      <c r="J341" s="176" t="s">
        <v>478</v>
      </c>
      <c r="K341" s="235" t="s">
        <v>243</v>
      </c>
      <c r="L341" s="204" t="s">
        <v>181</v>
      </c>
      <c r="M341" s="272"/>
      <c r="N341" s="383">
        <f t="shared" si="19"/>
        <v>0.43263888888888857</v>
      </c>
      <c r="O341" s="174">
        <v>0</v>
      </c>
    </row>
    <row r="342" spans="5:15" ht="15.75" customHeight="1" x14ac:dyDescent="0.25">
      <c r="E342" s="176"/>
      <c r="F342" s="176"/>
      <c r="G342" s="176">
        <f t="shared" si="23"/>
        <v>8</v>
      </c>
      <c r="H342" s="176">
        <f>H341+1</f>
        <v>2</v>
      </c>
      <c r="I342" s="174" t="s">
        <v>123</v>
      </c>
      <c r="J342" s="235" t="s">
        <v>44</v>
      </c>
      <c r="K342" s="235" t="s">
        <v>243</v>
      </c>
      <c r="L342" s="204" t="s">
        <v>74</v>
      </c>
      <c r="M342" s="299"/>
      <c r="N342" s="383">
        <f t="shared" si="19"/>
        <v>0.43263888888888857</v>
      </c>
      <c r="O342" s="174">
        <v>0</v>
      </c>
    </row>
    <row r="343" spans="5:15" ht="15.75" customHeight="1" x14ac:dyDescent="0.25">
      <c r="E343" s="176"/>
      <c r="F343" s="176"/>
      <c r="G343" s="176">
        <f t="shared" si="23"/>
        <v>9</v>
      </c>
      <c r="H343" s="176">
        <f>H342+1</f>
        <v>3</v>
      </c>
      <c r="I343" s="174" t="s">
        <v>123</v>
      </c>
      <c r="J343" s="235" t="s">
        <v>35</v>
      </c>
      <c r="K343" s="235" t="s">
        <v>243</v>
      </c>
      <c r="L343" s="204" t="s">
        <v>500</v>
      </c>
      <c r="M343" s="272"/>
      <c r="N343" s="383">
        <f t="shared" si="19"/>
        <v>0.43263888888888857</v>
      </c>
      <c r="O343" s="174">
        <v>0</v>
      </c>
    </row>
    <row r="344" spans="5:15" ht="15.75" customHeight="1" x14ac:dyDescent="0.25">
      <c r="E344" s="176"/>
      <c r="F344" s="176"/>
      <c r="G344" s="176"/>
      <c r="H344" s="176"/>
      <c r="I344" s="174"/>
      <c r="J344" s="176"/>
      <c r="K344" s="175"/>
      <c r="L344" s="599"/>
      <c r="M344" s="272"/>
      <c r="N344" s="383"/>
      <c r="O344" s="174"/>
    </row>
    <row r="345" spans="5:15" ht="15.75" customHeight="1" x14ac:dyDescent="0.25">
      <c r="E345" s="176"/>
      <c r="F345" s="176">
        <v>5.4</v>
      </c>
      <c r="G345" s="218"/>
      <c r="H345" s="292"/>
      <c r="I345" s="174"/>
      <c r="J345" s="734" t="s">
        <v>479</v>
      </c>
      <c r="K345" s="235"/>
      <c r="L345" s="235"/>
      <c r="M345" s="272"/>
      <c r="N345" s="383">
        <f>N343+TIME(0,M343,0)</f>
        <v>0.43263888888888857</v>
      </c>
      <c r="O345" s="174">
        <v>0</v>
      </c>
    </row>
    <row r="346" spans="5:15" ht="15.75" customHeight="1" x14ac:dyDescent="0.25">
      <c r="E346" s="176"/>
      <c r="F346" s="176"/>
      <c r="G346" s="233">
        <v>1</v>
      </c>
      <c r="H346" s="292"/>
      <c r="I346" s="174" t="s">
        <v>123</v>
      </c>
      <c r="J346" s="298"/>
      <c r="K346" s="235"/>
      <c r="L346" s="204"/>
      <c r="M346" s="299"/>
      <c r="N346" s="383">
        <f t="shared" ref="N346:N365" si="24">N345+TIME(0,M345,0)</f>
        <v>0.43263888888888857</v>
      </c>
      <c r="O346" s="174">
        <v>0</v>
      </c>
    </row>
    <row r="347" spans="5:15" ht="15.75" customHeight="1" x14ac:dyDescent="0.25">
      <c r="E347" s="176"/>
      <c r="F347" s="176"/>
      <c r="G347" s="233">
        <f>G346+1</f>
        <v>2</v>
      </c>
      <c r="H347" s="292"/>
      <c r="I347" s="174" t="s">
        <v>123</v>
      </c>
      <c r="M347" s="299"/>
      <c r="N347" s="383">
        <f t="shared" si="24"/>
        <v>0.43263888888888857</v>
      </c>
      <c r="O347" s="174">
        <v>0</v>
      </c>
    </row>
    <row r="348" spans="5:15" ht="15.75" customHeight="1" x14ac:dyDescent="0.25">
      <c r="E348" s="176"/>
      <c r="F348" s="176">
        <v>5.5</v>
      </c>
      <c r="G348" s="218"/>
      <c r="H348" s="292"/>
      <c r="I348" s="174"/>
      <c r="J348" s="734" t="s">
        <v>480</v>
      </c>
      <c r="K348" s="235"/>
      <c r="L348" s="235"/>
      <c r="M348" s="272"/>
      <c r="N348" s="383">
        <f t="shared" si="24"/>
        <v>0.43263888888888857</v>
      </c>
      <c r="O348" s="174"/>
    </row>
    <row r="349" spans="5:15" ht="15.75" customHeight="1" x14ac:dyDescent="0.25">
      <c r="E349" s="176"/>
      <c r="F349" s="176"/>
      <c r="G349" s="668">
        <v>1</v>
      </c>
      <c r="H349" s="292"/>
      <c r="I349" s="174" t="s">
        <v>123</v>
      </c>
      <c r="J349" s="298"/>
      <c r="K349" s="235"/>
      <c r="L349" s="204"/>
      <c r="M349" s="272"/>
      <c r="N349" s="383">
        <f t="shared" si="24"/>
        <v>0.43263888888888857</v>
      </c>
      <c r="O349" s="174"/>
    </row>
    <row r="350" spans="5:15" ht="15.75" customHeight="1" x14ac:dyDescent="0.25">
      <c r="E350" s="176"/>
      <c r="F350" s="176"/>
      <c r="G350" s="670">
        <f>G349+1</f>
        <v>2</v>
      </c>
      <c r="H350" s="292"/>
      <c r="I350" s="174" t="s">
        <v>123</v>
      </c>
      <c r="J350" s="298"/>
      <c r="K350" s="235"/>
      <c r="L350" s="204"/>
      <c r="M350" s="272"/>
      <c r="N350" s="383">
        <f t="shared" si="24"/>
        <v>0.43263888888888857</v>
      </c>
      <c r="O350" s="174">
        <v>0</v>
      </c>
    </row>
    <row r="351" spans="5:15" ht="15.75" customHeight="1" x14ac:dyDescent="0.25">
      <c r="E351" s="176"/>
      <c r="F351" s="176"/>
      <c r="G351" s="272">
        <f>G350+1</f>
        <v>3</v>
      </c>
      <c r="H351" s="174"/>
      <c r="I351" s="174" t="s">
        <v>123</v>
      </c>
      <c r="J351" s="298"/>
      <c r="K351" s="235"/>
      <c r="L351" s="204"/>
      <c r="M351" s="272"/>
      <c r="N351" s="383">
        <f t="shared" si="24"/>
        <v>0.43263888888888857</v>
      </c>
      <c r="O351" s="174">
        <v>0</v>
      </c>
    </row>
    <row r="352" spans="5:15" ht="15.75" customHeight="1" x14ac:dyDescent="0.25">
      <c r="E352" s="176"/>
      <c r="F352" s="176">
        <v>5.6</v>
      </c>
      <c r="G352" s="218"/>
      <c r="H352" s="292"/>
      <c r="I352" s="174"/>
      <c r="J352" s="734" t="s">
        <v>497</v>
      </c>
      <c r="K352" s="235"/>
      <c r="L352" s="235"/>
      <c r="M352" s="272"/>
      <c r="N352" s="383">
        <f t="shared" si="24"/>
        <v>0.43263888888888857</v>
      </c>
      <c r="O352" s="174"/>
    </row>
    <row r="353" spans="5:15" ht="15.75" customHeight="1" x14ac:dyDescent="0.25">
      <c r="E353" s="176"/>
      <c r="F353" s="176"/>
      <c r="G353" s="668">
        <v>1</v>
      </c>
      <c r="H353" s="292"/>
      <c r="I353" s="174" t="s">
        <v>123</v>
      </c>
      <c r="J353" s="749"/>
      <c r="K353" s="706"/>
      <c r="L353" s="747"/>
      <c r="M353" s="748"/>
      <c r="N353" s="597">
        <f t="shared" si="24"/>
        <v>0.43263888888888857</v>
      </c>
      <c r="O353" s="174">
        <v>0</v>
      </c>
    </row>
    <row r="354" spans="5:15" ht="15.75" customHeight="1" x14ac:dyDescent="0.25">
      <c r="E354" s="176"/>
      <c r="G354" s="668">
        <f>G353+1</f>
        <v>2</v>
      </c>
      <c r="H354" s="292"/>
      <c r="I354" s="174" t="s">
        <v>123</v>
      </c>
      <c r="J354" s="298"/>
      <c r="K354" s="235"/>
      <c r="L354" s="204"/>
      <c r="M354" s="272"/>
      <c r="N354" s="597">
        <f t="shared" si="24"/>
        <v>0.43263888888888857</v>
      </c>
      <c r="O354" s="174"/>
    </row>
    <row r="355" spans="5:15" ht="15.75" customHeight="1" x14ac:dyDescent="0.25">
      <c r="E355" s="176"/>
      <c r="F355" s="176"/>
      <c r="G355" s="176"/>
      <c r="H355" s="174"/>
      <c r="I355" s="174"/>
      <c r="J355" s="298"/>
      <c r="K355" s="235"/>
      <c r="L355" s="204"/>
      <c r="M355" s="272"/>
      <c r="N355" s="597">
        <f t="shared" si="24"/>
        <v>0.43263888888888857</v>
      </c>
      <c r="O355" s="174"/>
    </row>
    <row r="356" spans="5:15" ht="15.75" customHeight="1" x14ac:dyDescent="0.25">
      <c r="E356" s="176"/>
      <c r="F356" s="176"/>
      <c r="G356" s="176"/>
      <c r="H356" s="174"/>
      <c r="I356" s="174"/>
      <c r="J356" s="176"/>
      <c r="K356" s="175"/>
      <c r="L356" s="599"/>
      <c r="M356" s="272"/>
      <c r="N356" s="597">
        <f t="shared" si="24"/>
        <v>0.43263888888888857</v>
      </c>
      <c r="O356" s="174"/>
    </row>
    <row r="357" spans="5:15" ht="15.75" customHeight="1" x14ac:dyDescent="0.25">
      <c r="E357" s="176">
        <v>6</v>
      </c>
      <c r="F357" s="176"/>
      <c r="G357" s="176"/>
      <c r="H357" s="174"/>
      <c r="I357" s="174"/>
      <c r="J357" s="735" t="s">
        <v>271</v>
      </c>
      <c r="K357" s="175" t="s">
        <v>243</v>
      </c>
      <c r="L357" s="599" t="s">
        <v>367</v>
      </c>
      <c r="M357" s="272"/>
      <c r="N357" s="597">
        <f t="shared" si="24"/>
        <v>0.43263888888888857</v>
      </c>
      <c r="O357" s="174"/>
    </row>
    <row r="358" spans="5:15" ht="15.75" customHeight="1" x14ac:dyDescent="0.25">
      <c r="E358" s="176"/>
      <c r="F358" s="176">
        <v>6.1</v>
      </c>
      <c r="G358" s="176"/>
      <c r="H358" s="174"/>
      <c r="I358" s="174" t="s">
        <v>52</v>
      </c>
      <c r="J358" s="746" t="s">
        <v>556</v>
      </c>
      <c r="K358" s="175" t="s">
        <v>243</v>
      </c>
      <c r="L358" s="599" t="s">
        <v>367</v>
      </c>
      <c r="M358" s="272">
        <v>5</v>
      </c>
      <c r="N358" s="597">
        <f t="shared" si="24"/>
        <v>0.43263888888888857</v>
      </c>
      <c r="O358" s="174"/>
    </row>
    <row r="359" spans="5:15" ht="15.75" customHeight="1" x14ac:dyDescent="0.25">
      <c r="E359" s="176"/>
      <c r="F359" s="176">
        <f>F358+0.1</f>
        <v>6.1999999999999993</v>
      </c>
      <c r="G359" s="176"/>
      <c r="H359" s="174"/>
      <c r="I359" s="174" t="s">
        <v>248</v>
      </c>
      <c r="J359" s="746" t="s">
        <v>551</v>
      </c>
      <c r="K359" s="175" t="s">
        <v>243</v>
      </c>
      <c r="L359" s="599" t="s">
        <v>367</v>
      </c>
      <c r="M359" s="272">
        <v>15</v>
      </c>
      <c r="N359" s="597">
        <f t="shared" si="24"/>
        <v>0.43611111111111078</v>
      </c>
      <c r="O359" s="174"/>
    </row>
    <row r="360" spans="5:15" ht="15.75" customHeight="1" x14ac:dyDescent="0.25">
      <c r="E360" s="176"/>
      <c r="F360" s="176">
        <f>F359+0.1</f>
        <v>6.2999999999999989</v>
      </c>
      <c r="G360" s="176"/>
      <c r="H360" s="174"/>
      <c r="I360" s="174" t="s">
        <v>248</v>
      </c>
      <c r="J360" s="746" t="s">
        <v>555</v>
      </c>
      <c r="K360" s="235" t="s">
        <v>243</v>
      </c>
      <c r="L360" s="599" t="s">
        <v>367</v>
      </c>
      <c r="M360" s="748">
        <v>10</v>
      </c>
      <c r="N360" s="597">
        <f t="shared" si="24"/>
        <v>0.44652777777777747</v>
      </c>
      <c r="O360" s="174"/>
    </row>
    <row r="361" spans="5:15" ht="15.75" customHeight="1" x14ac:dyDescent="0.25">
      <c r="E361" s="176"/>
      <c r="F361" s="176">
        <f>F360+0.1</f>
        <v>6.3999999999999986</v>
      </c>
      <c r="G361" s="176"/>
      <c r="H361" s="174"/>
      <c r="I361" s="174" t="s">
        <v>248</v>
      </c>
      <c r="J361" s="746"/>
      <c r="K361" s="706"/>
      <c r="L361" s="747"/>
      <c r="M361" s="748"/>
      <c r="N361" s="597">
        <f t="shared" si="24"/>
        <v>0.45347222222222189</v>
      </c>
      <c r="O361" s="174"/>
    </row>
    <row r="362" spans="5:15" ht="15.75" customHeight="1" x14ac:dyDescent="0.25">
      <c r="E362" s="176"/>
      <c r="F362" s="176"/>
      <c r="G362" s="176"/>
      <c r="H362" s="174"/>
      <c r="I362" s="174" t="s">
        <v>248</v>
      </c>
      <c r="J362" s="176"/>
      <c r="K362" s="235" t="s">
        <v>243</v>
      </c>
      <c r="L362" s="204"/>
      <c r="M362" s="272"/>
      <c r="N362" s="597">
        <f t="shared" si="24"/>
        <v>0.45347222222222189</v>
      </c>
      <c r="O362" s="174"/>
    </row>
    <row r="363" spans="5:15" ht="15.75" customHeight="1" x14ac:dyDescent="0.25">
      <c r="E363" s="176">
        <v>7</v>
      </c>
      <c r="F363" s="176"/>
      <c r="G363" s="176"/>
      <c r="H363" s="174"/>
      <c r="I363" s="174" t="s">
        <v>249</v>
      </c>
      <c r="J363" s="735" t="s">
        <v>682</v>
      </c>
      <c r="K363" s="175" t="s">
        <v>243</v>
      </c>
      <c r="L363" s="599" t="s">
        <v>308</v>
      </c>
      <c r="M363" s="272">
        <v>1</v>
      </c>
      <c r="N363" s="597">
        <f t="shared" si="24"/>
        <v>0.45347222222222189</v>
      </c>
      <c r="O363" s="174"/>
    </row>
    <row r="364" spans="5:15" ht="15.75" customHeight="1" x14ac:dyDescent="0.25">
      <c r="E364" s="176"/>
      <c r="F364" s="176"/>
      <c r="G364" s="176"/>
      <c r="H364" s="174"/>
      <c r="I364" s="174"/>
      <c r="J364" s="176"/>
      <c r="K364" s="175"/>
      <c r="L364" s="599"/>
      <c r="M364" s="272"/>
      <c r="N364" s="383">
        <f t="shared" si="24"/>
        <v>0.45416666666666633</v>
      </c>
      <c r="O364" s="174"/>
    </row>
    <row r="365" spans="5:15" ht="15.75" customHeight="1" x14ac:dyDescent="0.25">
      <c r="E365" s="176">
        <v>8</v>
      </c>
      <c r="F365" s="176"/>
      <c r="G365" s="176"/>
      <c r="H365" s="174"/>
      <c r="I365" s="174" t="s">
        <v>123</v>
      </c>
      <c r="J365" s="735" t="s">
        <v>177</v>
      </c>
      <c r="K365" s="175" t="s">
        <v>243</v>
      </c>
      <c r="L365" s="599" t="s">
        <v>308</v>
      </c>
      <c r="M365" s="272">
        <v>1</v>
      </c>
      <c r="N365" s="383">
        <f t="shared" si="24"/>
        <v>0.45416666666666633</v>
      </c>
      <c r="O365" s="174"/>
    </row>
    <row r="366" spans="5:15" ht="15.75" customHeight="1" x14ac:dyDescent="0.25">
      <c r="E366" s="176"/>
      <c r="F366" s="176"/>
      <c r="G366" s="176"/>
      <c r="H366" s="174"/>
      <c r="I366" s="174"/>
      <c r="J366" s="302" t="s">
        <v>476</v>
      </c>
      <c r="K366" s="235"/>
      <c r="L366" s="218"/>
      <c r="M366" s="265"/>
      <c r="N366" s="653">
        <f>N367-N365</f>
        <v>4.583333333333367E-2</v>
      </c>
      <c r="O366" s="174"/>
    </row>
    <row r="367" spans="5:15" ht="15.75" customHeight="1" x14ac:dyDescent="0.25">
      <c r="E367" s="176"/>
      <c r="F367" s="176"/>
      <c r="G367" s="176"/>
      <c r="H367" s="174"/>
      <c r="I367" s="174"/>
      <c r="J367" s="176"/>
      <c r="K367" s="175"/>
      <c r="L367" s="599" t="s">
        <v>254</v>
      </c>
      <c r="M367" s="272"/>
      <c r="N367" s="384">
        <f>TIME(12,0,0)</f>
        <v>0.5</v>
      </c>
      <c r="O367" s="174"/>
    </row>
    <row r="368" spans="5:15" ht="15.75" customHeight="1" x14ac:dyDescent="0.2">
      <c r="E368" s="1430" t="s">
        <v>282</v>
      </c>
      <c r="F368" s="1431"/>
      <c r="G368" s="1431"/>
      <c r="H368" s="1431"/>
      <c r="I368" s="1431"/>
      <c r="J368" s="1431"/>
      <c r="K368" s="1431"/>
      <c r="L368" s="1431"/>
      <c r="M368" s="1431"/>
      <c r="N368" s="1432"/>
      <c r="O368" s="174"/>
    </row>
    <row r="369" spans="4:15" ht="15.75" customHeight="1" x14ac:dyDescent="0.2">
      <c r="E369" s="1433"/>
      <c r="F369" s="1434"/>
      <c r="G369" s="1434"/>
      <c r="H369" s="1434"/>
      <c r="I369" s="1434"/>
      <c r="J369" s="1434"/>
      <c r="K369" s="1434"/>
      <c r="L369" s="1434"/>
      <c r="M369" s="1434"/>
      <c r="N369" s="1435"/>
      <c r="O369" s="174"/>
    </row>
    <row r="370" spans="4:15" ht="15.75" customHeight="1" x14ac:dyDescent="0.2">
      <c r="E370" s="1424" t="s">
        <v>192</v>
      </c>
      <c r="F370" s="1425"/>
      <c r="G370" s="1425"/>
      <c r="H370" s="1425"/>
      <c r="I370" s="1425"/>
      <c r="J370" s="1425"/>
      <c r="K370" s="1425"/>
      <c r="L370" s="1425"/>
      <c r="M370" s="1425"/>
      <c r="N370" s="1426"/>
      <c r="O370" s="174"/>
    </row>
    <row r="371" spans="4:15" ht="15.75" customHeight="1" x14ac:dyDescent="0.2">
      <c r="E371" s="321"/>
      <c r="F371" s="322"/>
      <c r="G371" s="322"/>
      <c r="H371" s="386"/>
      <c r="I371" s="387"/>
      <c r="J371" s="322"/>
      <c r="K371" s="387"/>
      <c r="L371" s="322"/>
      <c r="M371" s="388"/>
      <c r="N371" s="385"/>
      <c r="O371" s="174"/>
    </row>
    <row r="372" spans="4:15" ht="15.75" customHeight="1" x14ac:dyDescent="0.2">
      <c r="E372" s="1417" t="s">
        <v>225</v>
      </c>
      <c r="F372" s="1418"/>
      <c r="G372" s="1418"/>
      <c r="H372" s="1418"/>
      <c r="I372" s="1418"/>
      <c r="J372" s="1418"/>
      <c r="K372" s="1418"/>
      <c r="L372" s="1418"/>
      <c r="M372" s="1418"/>
      <c r="N372" s="1419"/>
      <c r="O372" s="174"/>
    </row>
    <row r="373" spans="4:15" ht="15.75" customHeight="1" x14ac:dyDescent="0.2">
      <c r="E373" s="323"/>
      <c r="F373" s="324"/>
      <c r="G373" s="324"/>
      <c r="H373" s="5"/>
      <c r="I373" s="5"/>
      <c r="J373" s="5"/>
      <c r="K373" s="5"/>
      <c r="L373" s="5"/>
      <c r="M373" s="273"/>
      <c r="N373" s="73"/>
      <c r="O373" s="174"/>
    </row>
    <row r="374" spans="4:15" ht="15.75" customHeight="1" x14ac:dyDescent="0.2">
      <c r="E374" s="1420" t="s">
        <v>349</v>
      </c>
      <c r="F374" s="1421"/>
      <c r="G374" s="1421"/>
      <c r="H374" s="1421"/>
      <c r="I374" s="1421"/>
      <c r="J374" s="1421"/>
      <c r="K374" s="1421"/>
      <c r="L374" s="1421"/>
      <c r="M374" s="1421"/>
      <c r="N374" s="1422"/>
      <c r="O374" s="174"/>
    </row>
    <row r="375" spans="4:15" ht="15.75" customHeight="1" x14ac:dyDescent="0.2">
      <c r="E375" s="325"/>
      <c r="F375" s="326"/>
      <c r="G375" s="326"/>
      <c r="H375" s="8"/>
      <c r="I375" s="8"/>
      <c r="J375" s="8"/>
      <c r="K375" s="8"/>
      <c r="L375" s="8"/>
      <c r="M375" s="274"/>
      <c r="N375" s="74"/>
      <c r="O375" s="174"/>
    </row>
    <row r="376" spans="4:15" ht="15.75" customHeight="1" x14ac:dyDescent="0.2">
      <c r="E376" s="1410" t="s">
        <v>167</v>
      </c>
      <c r="F376" s="1411"/>
      <c r="G376" s="1411"/>
      <c r="H376" s="1411"/>
      <c r="I376" s="1411"/>
      <c r="J376" s="1411"/>
      <c r="K376" s="1411"/>
      <c r="L376" s="1411"/>
      <c r="M376" s="1411"/>
      <c r="N376" s="1412"/>
      <c r="O376" s="174"/>
    </row>
    <row r="377" spans="4:15" ht="15.75" customHeight="1" x14ac:dyDescent="0.2">
      <c r="E377" s="325"/>
      <c r="F377" s="326"/>
      <c r="G377" s="326"/>
      <c r="H377" s="8"/>
      <c r="I377" s="8"/>
      <c r="J377" s="8"/>
      <c r="K377" s="8"/>
      <c r="L377" s="8"/>
      <c r="M377" s="274"/>
      <c r="N377" s="74"/>
      <c r="O377" s="174"/>
    </row>
    <row r="378" spans="4:15" ht="15.75" customHeight="1" x14ac:dyDescent="0.2">
      <c r="D378"/>
      <c r="E378"/>
      <c r="F378"/>
      <c r="G378"/>
      <c r="H378"/>
      <c r="I378"/>
      <c r="J378"/>
      <c r="K378"/>
      <c r="L378" s="381"/>
      <c r="M378"/>
      <c r="N378"/>
      <c r="O378"/>
    </row>
    <row r="379" spans="4:15" ht="15.75" customHeight="1" x14ac:dyDescent="0.2">
      <c r="D379"/>
      <c r="E379"/>
      <c r="F379"/>
      <c r="G379"/>
      <c r="H379"/>
      <c r="I379"/>
      <c r="J379"/>
      <c r="K379"/>
      <c r="L379"/>
      <c r="M379"/>
      <c r="N379"/>
      <c r="O379" s="773">
        <f>SUM(O192:O367)</f>
        <v>4</v>
      </c>
    </row>
    <row r="380" spans="4:15" ht="15.75" customHeight="1" x14ac:dyDescent="0.2">
      <c r="D380"/>
      <c r="E380"/>
      <c r="F380"/>
      <c r="G380"/>
      <c r="H380"/>
      <c r="I380"/>
      <c r="J380"/>
      <c r="K380"/>
      <c r="L380"/>
      <c r="M380"/>
      <c r="N380"/>
      <c r="O380"/>
    </row>
    <row r="381" spans="4:15" ht="15.75" customHeight="1" x14ac:dyDescent="0.2">
      <c r="D381"/>
      <c r="E381"/>
      <c r="F381"/>
      <c r="G381"/>
      <c r="H381"/>
      <c r="I381"/>
      <c r="J381"/>
      <c r="K381"/>
      <c r="L381"/>
      <c r="M381"/>
      <c r="N381"/>
      <c r="O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row r="1106" spans="4:6" ht="15.75" customHeight="1" x14ac:dyDescent="0.2">
      <c r="D1106"/>
      <c r="E1106"/>
      <c r="F1106"/>
    </row>
    <row r="1107" spans="4:6" ht="15.75" customHeight="1" x14ac:dyDescent="0.2">
      <c r="D1107"/>
      <c r="E1107"/>
      <c r="F1107"/>
    </row>
  </sheetData>
  <dataConsolidate/>
  <mergeCells count="36">
    <mergeCell ref="E376:N376"/>
    <mergeCell ref="N12:N13"/>
    <mergeCell ref="M202:N203"/>
    <mergeCell ref="E372:N372"/>
    <mergeCell ref="E374:N374"/>
    <mergeCell ref="E116:N116"/>
    <mergeCell ref="E193:N193"/>
    <mergeCell ref="E194:N194"/>
    <mergeCell ref="E192:N192"/>
    <mergeCell ref="E123:N123"/>
    <mergeCell ref="E370:N370"/>
    <mergeCell ref="M209:N213"/>
    <mergeCell ref="E368:N369"/>
    <mergeCell ref="J201:J202"/>
    <mergeCell ref="E198:N198"/>
    <mergeCell ref="E199:N199"/>
    <mergeCell ref="E200:N200"/>
    <mergeCell ref="E9:N9"/>
    <mergeCell ref="J12:J13"/>
    <mergeCell ref="E10:N10"/>
    <mergeCell ref="E11:N11"/>
    <mergeCell ref="E115:N115"/>
    <mergeCell ref="E124:N124"/>
    <mergeCell ref="E121:N121"/>
    <mergeCell ref="E117:N117"/>
    <mergeCell ref="E118:N118"/>
    <mergeCell ref="E122:N122"/>
    <mergeCell ref="I59:N59"/>
    <mergeCell ref="E197:N197"/>
    <mergeCell ref="E195:N195"/>
    <mergeCell ref="J125:J126"/>
    <mergeCell ref="B4:B6"/>
    <mergeCell ref="E3:N3"/>
    <mergeCell ref="E4:N4"/>
    <mergeCell ref="E5:N5"/>
    <mergeCell ref="E8:N8"/>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4" tooltip="Code of Ethics"/>
    <hyperlink ref="B44" location="References!A1" tooltip="802.11 WG Communication References" display="Reference"/>
    <hyperlink ref="B33" location="'802.11 Cover'!A1" tooltip="Cover Page" display="Cover"/>
    <hyperlink ref="B38" r:id="rId15" tooltip="Antitrust and Competition Policy"/>
    <hyperlink ref="B41" r:id="rId16" tooltip="IEEE-SA PatCom"/>
    <hyperlink ref="B35" r:id="rId17" tooltip="WG Officers and Contact Details"/>
    <hyperlink ref="B42" r:id="rId18" tooltip="Patent Policy"/>
    <hyperlink ref="B43" r:id="rId19" tooltip="Patent FAQ"/>
    <hyperlink ref="B37" r:id="rId20" tooltip="Affiliation FAQ"/>
    <hyperlink ref="B40" r:id="rId21"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22" tooltip="Teleconference Calendar"/>
    <hyperlink ref="B31" r:id="rId23" tooltip="WG11 Home Page"/>
    <hyperlink ref="B25" location="TGAI!A1" tooltip="TGai-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74"/>
  <sheetViews>
    <sheetView showGridLines="0" zoomScale="66" workbookViewId="0">
      <selection activeCell="P45" sqref="P45"/>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848"/>
      <c r="B1" s="849" t="s">
        <v>675</v>
      </c>
      <c r="C1" s="57"/>
      <c r="E1" s="405"/>
      <c r="F1" s="405"/>
      <c r="G1" s="405"/>
      <c r="H1" s="405"/>
      <c r="I1" s="405"/>
      <c r="J1" s="405"/>
      <c r="K1" s="405"/>
      <c r="L1" s="405"/>
      <c r="M1" s="406"/>
    </row>
    <row r="2" spans="1:13" ht="15.75" customHeight="1" thickBot="1" x14ac:dyDescent="0.25">
      <c r="A2" s="850"/>
      <c r="B2" s="752"/>
      <c r="C2" s="59"/>
      <c r="E2" s="721"/>
      <c r="F2" s="1439" t="s">
        <v>402</v>
      </c>
      <c r="G2" s="1439"/>
      <c r="H2" s="1439"/>
      <c r="I2" s="1439"/>
      <c r="J2" s="1439"/>
      <c r="K2" s="1439"/>
      <c r="L2" s="1439"/>
      <c r="M2" s="1439"/>
    </row>
    <row r="3" spans="1:13" ht="15.75" customHeight="1" thickBot="1" x14ac:dyDescent="0.25">
      <c r="A3" s="850"/>
      <c r="B3" s="392" t="s">
        <v>106</v>
      </c>
      <c r="C3" s="59"/>
      <c r="E3" s="407"/>
      <c r="F3" s="1441"/>
      <c r="G3" s="1441"/>
      <c r="H3" s="1441"/>
      <c r="I3" s="1441"/>
      <c r="J3" s="1441"/>
      <c r="K3" s="1441"/>
      <c r="L3" s="1441"/>
      <c r="M3" s="1441"/>
    </row>
    <row r="4" spans="1:13" ht="15.75" customHeight="1" x14ac:dyDescent="0.2">
      <c r="A4" s="850"/>
      <c r="B4" s="1155" t="str">
        <f>Title!$B$4</f>
        <v>R2</v>
      </c>
      <c r="C4" s="59"/>
      <c r="E4" s="408"/>
      <c r="F4" s="1442" t="s">
        <v>471</v>
      </c>
      <c r="G4" s="1442"/>
      <c r="H4" s="1442"/>
      <c r="I4" s="1442"/>
      <c r="J4" s="1442"/>
      <c r="K4" s="1442"/>
      <c r="L4" s="1442"/>
      <c r="M4" s="1442"/>
    </row>
    <row r="5" spans="1:13" ht="15.75" customHeight="1" x14ac:dyDescent="0.2">
      <c r="A5" s="850"/>
      <c r="B5" s="1156"/>
      <c r="C5" s="59"/>
      <c r="E5" s="409"/>
      <c r="F5" s="410" t="s">
        <v>56</v>
      </c>
      <c r="G5" s="411" t="s">
        <v>438</v>
      </c>
      <c r="H5" s="412"/>
      <c r="I5" s="413"/>
      <c r="J5" s="413"/>
      <c r="K5" s="413"/>
      <c r="L5" s="413"/>
      <c r="M5" s="414"/>
    </row>
    <row r="6" spans="1:13" ht="15.75" customHeight="1" thickBot="1" x14ac:dyDescent="0.25">
      <c r="A6" s="850"/>
      <c r="B6" s="1157"/>
      <c r="C6" s="59"/>
      <c r="E6" s="409"/>
      <c r="F6" s="410" t="s">
        <v>56</v>
      </c>
      <c r="G6" s="411" t="s">
        <v>438</v>
      </c>
      <c r="H6" s="413"/>
      <c r="I6" s="413"/>
      <c r="J6" s="413"/>
      <c r="K6" s="413"/>
      <c r="L6" s="413"/>
      <c r="M6" s="414"/>
    </row>
    <row r="7" spans="1:13" ht="15.75" customHeight="1" thickBot="1" x14ac:dyDescent="0.25">
      <c r="A7" s="850"/>
      <c r="B7" s="60"/>
      <c r="C7" s="753"/>
      <c r="E7" s="409"/>
      <c r="F7" s="410" t="s">
        <v>56</v>
      </c>
      <c r="G7" s="411" t="s">
        <v>591</v>
      </c>
      <c r="H7" s="413"/>
      <c r="I7" s="413"/>
      <c r="J7" s="413"/>
      <c r="K7" s="413"/>
      <c r="L7" s="413"/>
      <c r="M7" s="414"/>
    </row>
    <row r="8" spans="1:13" ht="15.75" customHeight="1" x14ac:dyDescent="0.2">
      <c r="A8" s="850"/>
      <c r="B8" s="677" t="s">
        <v>169</v>
      </c>
      <c r="C8" s="678"/>
      <c r="E8" s="415"/>
      <c r="F8" s="415"/>
      <c r="G8" s="415"/>
      <c r="H8" s="415"/>
      <c r="I8" s="415"/>
      <c r="J8" s="415"/>
      <c r="K8" s="416"/>
      <c r="L8" s="415"/>
      <c r="M8" s="417"/>
    </row>
    <row r="9" spans="1:13" ht="15.75" customHeight="1" x14ac:dyDescent="0.2">
      <c r="A9" s="850"/>
      <c r="B9" s="679" t="s">
        <v>198</v>
      </c>
      <c r="C9" s="678"/>
      <c r="E9" s="722"/>
      <c r="F9" s="1440" t="s">
        <v>590</v>
      </c>
      <c r="G9" s="1440"/>
      <c r="H9" s="1440"/>
      <c r="I9" s="1440"/>
      <c r="J9" s="1440"/>
      <c r="K9" s="1440"/>
      <c r="L9" s="1440"/>
      <c r="M9" s="1440"/>
    </row>
    <row r="10" spans="1:13" ht="15.75" customHeight="1" x14ac:dyDescent="0.2">
      <c r="A10" s="58"/>
      <c r="B10" s="60"/>
      <c r="C10" s="59"/>
      <c r="E10" s="418"/>
      <c r="F10" s="419"/>
      <c r="G10" s="420"/>
      <c r="H10" s="420"/>
      <c r="I10" s="420"/>
      <c r="J10" s="420"/>
      <c r="K10" s="420"/>
      <c r="L10" s="420"/>
      <c r="M10" s="421"/>
    </row>
    <row r="11" spans="1:13" ht="15.75" customHeight="1" x14ac:dyDescent="0.2">
      <c r="A11" s="850"/>
      <c r="B11" s="680" t="s">
        <v>224</v>
      </c>
      <c r="C11" s="678"/>
      <c r="E11" s="422"/>
      <c r="F11" s="422"/>
      <c r="G11" s="423">
        <v>1</v>
      </c>
      <c r="H11" s="424" t="s">
        <v>55</v>
      </c>
      <c r="I11" s="425" t="s">
        <v>108</v>
      </c>
      <c r="J11" s="425" t="s">
        <v>243</v>
      </c>
      <c r="K11" s="425" t="s">
        <v>109</v>
      </c>
      <c r="L11" s="426">
        <v>1</v>
      </c>
      <c r="M11" s="433">
        <f>TIME(8,0,0)</f>
        <v>0.33333333333333331</v>
      </c>
    </row>
    <row r="12" spans="1:13" ht="15.75" customHeight="1" thickBot="1" x14ac:dyDescent="0.25">
      <c r="A12" s="58"/>
      <c r="B12" s="692" t="s">
        <v>338</v>
      </c>
      <c r="C12" s="678"/>
      <c r="E12" s="428"/>
      <c r="F12" s="428"/>
      <c r="G12" s="429">
        <v>2</v>
      </c>
      <c r="H12" s="430" t="s">
        <v>55</v>
      </c>
      <c r="I12" s="430" t="s">
        <v>403</v>
      </c>
      <c r="J12" s="431" t="s">
        <v>243</v>
      </c>
      <c r="K12" s="431" t="s">
        <v>109</v>
      </c>
      <c r="L12" s="432">
        <v>1</v>
      </c>
      <c r="M12" s="433">
        <f>M11+TIME(0,L11,0)</f>
        <v>0.33402777777777776</v>
      </c>
    </row>
    <row r="13" spans="1:13" ht="15.75" customHeight="1" x14ac:dyDescent="0.2">
      <c r="A13" s="58"/>
      <c r="B13" s="689" t="s">
        <v>374</v>
      </c>
      <c r="C13" s="678"/>
      <c r="E13" s="112"/>
      <c r="F13" s="112"/>
      <c r="G13" s="434">
        <v>3</v>
      </c>
      <c r="H13" s="435" t="s">
        <v>55</v>
      </c>
      <c r="I13" s="436" t="s">
        <v>404</v>
      </c>
      <c r="J13" s="437" t="s">
        <v>243</v>
      </c>
      <c r="K13" s="437" t="s">
        <v>109</v>
      </c>
      <c r="L13" s="438">
        <v>1</v>
      </c>
      <c r="M13" s="439">
        <f t="shared" ref="M13:M22" si="0">M12+TIME(0,L12,0)</f>
        <v>0.3347222222222222</v>
      </c>
    </row>
    <row r="14" spans="1:13" ht="15.75" customHeight="1" x14ac:dyDescent="0.2">
      <c r="A14" s="58"/>
      <c r="B14" s="690" t="s">
        <v>467</v>
      </c>
      <c r="C14" s="691"/>
      <c r="E14" s="428"/>
      <c r="F14" s="428"/>
      <c r="G14" s="440">
        <v>3.1</v>
      </c>
      <c r="H14" s="430" t="s">
        <v>55</v>
      </c>
      <c r="I14" s="441" t="s">
        <v>405</v>
      </c>
      <c r="J14" s="431" t="s">
        <v>243</v>
      </c>
      <c r="K14" s="431" t="s">
        <v>109</v>
      </c>
      <c r="L14" s="432">
        <v>1</v>
      </c>
      <c r="M14" s="433">
        <f t="shared" si="0"/>
        <v>0.33541666666666664</v>
      </c>
    </row>
    <row r="15" spans="1:13" ht="15.75" customHeight="1" x14ac:dyDescent="0.2">
      <c r="A15" s="58"/>
      <c r="B15" s="688" t="s">
        <v>493</v>
      </c>
      <c r="C15" s="615"/>
      <c r="E15" s="112"/>
      <c r="F15" s="112"/>
      <c r="G15" s="434">
        <v>4</v>
      </c>
      <c r="H15" s="435" t="s">
        <v>55</v>
      </c>
      <c r="I15" s="442" t="s">
        <v>406</v>
      </c>
      <c r="J15" s="437" t="s">
        <v>243</v>
      </c>
      <c r="K15" s="437" t="s">
        <v>109</v>
      </c>
      <c r="L15" s="438">
        <v>1</v>
      </c>
      <c r="M15" s="439">
        <f t="shared" si="0"/>
        <v>0.33611111111111108</v>
      </c>
    </row>
    <row r="16" spans="1:13" ht="15.75" customHeight="1" x14ac:dyDescent="0.2">
      <c r="A16" s="58"/>
      <c r="B16" s="60"/>
      <c r="C16" s="59"/>
      <c r="E16" s="428"/>
      <c r="F16" s="428"/>
      <c r="G16" s="443">
        <v>5</v>
      </c>
      <c r="H16" s="431" t="s">
        <v>58</v>
      </c>
      <c r="I16" s="431" t="s">
        <v>589</v>
      </c>
      <c r="J16" s="431" t="s">
        <v>243</v>
      </c>
      <c r="K16" s="431" t="s">
        <v>109</v>
      </c>
      <c r="L16" s="432">
        <v>1</v>
      </c>
      <c r="M16" s="433">
        <f t="shared" si="0"/>
        <v>0.33680555555555552</v>
      </c>
    </row>
    <row r="17" spans="1:13" ht="15.75" customHeight="1" x14ac:dyDescent="0.2">
      <c r="A17" s="58"/>
      <c r="B17" s="60"/>
      <c r="C17" s="59"/>
      <c r="E17" s="112"/>
      <c r="F17" s="112"/>
      <c r="G17" s="444">
        <v>5.0999999999999996</v>
      </c>
      <c r="H17" s="437" t="s">
        <v>58</v>
      </c>
      <c r="I17" s="436" t="s">
        <v>588</v>
      </c>
      <c r="J17" s="437" t="s">
        <v>243</v>
      </c>
      <c r="K17" s="437" t="s">
        <v>109</v>
      </c>
      <c r="L17" s="438">
        <v>1</v>
      </c>
      <c r="M17" s="439">
        <f t="shared" si="0"/>
        <v>0.33749999999999997</v>
      </c>
    </row>
    <row r="18" spans="1:13" ht="15.75" customHeight="1" x14ac:dyDescent="0.2">
      <c r="A18" s="850"/>
      <c r="B18" s="681" t="s">
        <v>334</v>
      </c>
      <c r="C18" s="678"/>
      <c r="E18" s="428"/>
      <c r="F18" s="428"/>
      <c r="G18" s="443">
        <v>5.2</v>
      </c>
      <c r="H18" s="431" t="s">
        <v>58</v>
      </c>
      <c r="I18" s="441" t="s">
        <v>407</v>
      </c>
      <c r="J18" s="431" t="s">
        <v>243</v>
      </c>
      <c r="K18" s="431" t="s">
        <v>109</v>
      </c>
      <c r="L18" s="432">
        <v>0</v>
      </c>
      <c r="M18" s="433">
        <f t="shared" si="0"/>
        <v>0.33819444444444441</v>
      </c>
    </row>
    <row r="19" spans="1:13" ht="15.75" customHeight="1" x14ac:dyDescent="0.25">
      <c r="A19" s="58"/>
      <c r="B19" s="683" t="s">
        <v>373</v>
      </c>
      <c r="C19" s="678"/>
      <c r="E19" s="112"/>
      <c r="F19" s="112"/>
      <c r="G19" s="444">
        <v>6</v>
      </c>
      <c r="H19" s="437" t="s">
        <v>78</v>
      </c>
      <c r="I19" s="437" t="s">
        <v>408</v>
      </c>
      <c r="J19" s="437" t="s">
        <v>243</v>
      </c>
      <c r="K19" s="437" t="s">
        <v>109</v>
      </c>
      <c r="L19" s="438">
        <v>1</v>
      </c>
      <c r="M19" s="439">
        <f t="shared" si="0"/>
        <v>0.33819444444444441</v>
      </c>
    </row>
    <row r="20" spans="1:13" ht="15.75" customHeight="1" x14ac:dyDescent="0.25">
      <c r="A20" s="58"/>
      <c r="B20" s="684" t="s">
        <v>392</v>
      </c>
      <c r="C20" s="678"/>
      <c r="E20" s="428"/>
      <c r="F20" s="428"/>
      <c r="G20" s="443">
        <v>7</v>
      </c>
      <c r="H20" s="431" t="s">
        <v>78</v>
      </c>
      <c r="I20" s="431" t="s">
        <v>409</v>
      </c>
      <c r="J20" s="431" t="s">
        <v>243</v>
      </c>
      <c r="K20" s="431"/>
      <c r="L20" s="432">
        <v>30</v>
      </c>
      <c r="M20" s="433">
        <f t="shared" si="0"/>
        <v>0.33888888888888885</v>
      </c>
    </row>
    <row r="21" spans="1:13" ht="15.75" customHeight="1" x14ac:dyDescent="0.25">
      <c r="A21" s="58"/>
      <c r="B21" s="685" t="s">
        <v>391</v>
      </c>
      <c r="C21" s="678"/>
      <c r="E21" s="112"/>
      <c r="F21" s="112"/>
      <c r="G21" s="444">
        <v>8</v>
      </c>
      <c r="H21" s="437" t="s">
        <v>78</v>
      </c>
      <c r="I21" s="437" t="s">
        <v>409</v>
      </c>
      <c r="J21" s="437" t="s">
        <v>56</v>
      </c>
      <c r="K21" s="437"/>
      <c r="L21" s="438">
        <v>60</v>
      </c>
      <c r="M21" s="439">
        <f t="shared" si="0"/>
        <v>0.35972222222222217</v>
      </c>
    </row>
    <row r="22" spans="1:13" ht="15.75" customHeight="1" x14ac:dyDescent="0.25">
      <c r="A22" s="58"/>
      <c r="B22" s="686" t="s">
        <v>469</v>
      </c>
      <c r="C22" s="678"/>
      <c r="E22" s="428"/>
      <c r="F22" s="428"/>
      <c r="G22" s="762">
        <v>11</v>
      </c>
      <c r="H22" s="763" t="s">
        <v>55</v>
      </c>
      <c r="I22" s="447" t="s">
        <v>246</v>
      </c>
      <c r="J22" s="763" t="s">
        <v>243</v>
      </c>
      <c r="K22" s="431" t="s">
        <v>109</v>
      </c>
      <c r="L22" s="764"/>
      <c r="M22" s="433">
        <f t="shared" si="0"/>
        <v>0.40138888888888885</v>
      </c>
    </row>
    <row r="23" spans="1:13" ht="15.75" customHeight="1" x14ac:dyDescent="0.25">
      <c r="A23" s="58"/>
      <c r="B23" s="687" t="s">
        <v>470</v>
      </c>
      <c r="C23" s="678"/>
      <c r="E23" s="428"/>
      <c r="F23" s="428"/>
      <c r="G23" s="762"/>
      <c r="H23" s="763"/>
      <c r="I23" s="447"/>
      <c r="J23" s="763"/>
      <c r="K23" s="763"/>
      <c r="L23" s="764"/>
      <c r="M23" s="765"/>
    </row>
    <row r="24" spans="1:13" ht="15.75" customHeight="1" x14ac:dyDescent="0.2">
      <c r="A24" s="58"/>
      <c r="B24" s="766" t="s">
        <v>42</v>
      </c>
      <c r="C24" s="678"/>
      <c r="E24" s="515"/>
      <c r="F24" s="515"/>
      <c r="G24" s="526"/>
      <c r="H24" s="527"/>
      <c r="I24" s="528"/>
      <c r="J24" s="527"/>
      <c r="K24" s="527"/>
      <c r="L24" s="529"/>
      <c r="M24" s="530"/>
    </row>
    <row r="25" spans="1:13" ht="15.75" customHeight="1" x14ac:dyDescent="0.2">
      <c r="A25" s="58"/>
      <c r="B25" s="847" t="s">
        <v>36</v>
      </c>
      <c r="C25" s="678"/>
      <c r="E25" s="515"/>
      <c r="F25" s="515"/>
      <c r="G25" s="1438"/>
      <c r="H25" s="1438"/>
      <c r="I25" s="1438"/>
      <c r="J25" s="1438"/>
      <c r="K25" s="1438"/>
      <c r="L25" s="1438"/>
      <c r="M25" s="1438"/>
    </row>
    <row r="26" spans="1:13" ht="15.75" customHeight="1" x14ac:dyDescent="0.2">
      <c r="A26" s="58"/>
      <c r="B26" s="60"/>
      <c r="C26" s="615"/>
      <c r="E26" s="546"/>
      <c r="F26" s="547"/>
      <c r="G26" s="19"/>
      <c r="H26" s="19"/>
      <c r="I26" s="25"/>
      <c r="J26" s="19"/>
      <c r="K26" s="19"/>
      <c r="L26" s="548"/>
      <c r="M26" s="549"/>
    </row>
    <row r="27" spans="1:13" ht="15.75" customHeight="1" x14ac:dyDescent="0.2">
      <c r="A27" s="58"/>
      <c r="B27" s="60"/>
      <c r="C27" s="59"/>
      <c r="E27" s="478"/>
      <c r="F27" s="479"/>
      <c r="G27" s="480"/>
      <c r="H27" s="480"/>
      <c r="I27" s="480"/>
      <c r="J27" s="472"/>
      <c r="K27" s="473"/>
      <c r="L27" s="481"/>
      <c r="M27" s="482"/>
    </row>
    <row r="28" spans="1:13" ht="15.75" customHeight="1" x14ac:dyDescent="0.2">
      <c r="A28" s="58"/>
      <c r="B28" s="60"/>
      <c r="C28" s="59"/>
      <c r="E28" s="546"/>
      <c r="F28" s="550"/>
      <c r="G28" s="551"/>
      <c r="H28" s="551"/>
      <c r="I28" s="469" t="s">
        <v>425</v>
      </c>
      <c r="J28" s="19"/>
      <c r="K28" s="25"/>
      <c r="L28" s="546"/>
      <c r="M28" s="549"/>
    </row>
    <row r="29" spans="1:13" ht="15.75" customHeight="1" x14ac:dyDescent="0.2">
      <c r="A29" s="58"/>
      <c r="B29" s="60"/>
      <c r="C29" s="59"/>
      <c r="E29" s="955"/>
      <c r="F29" s="955"/>
      <c r="G29" s="552"/>
      <c r="H29" s="552"/>
      <c r="I29" s="473" t="s">
        <v>426</v>
      </c>
      <c r="J29" s="480"/>
      <c r="K29" s="480"/>
      <c r="L29" s="955"/>
      <c r="M29" s="958"/>
    </row>
    <row r="30" spans="1:13" ht="15.75" customHeight="1" thickBot="1" x14ac:dyDescent="0.25">
      <c r="A30" s="58"/>
      <c r="B30" s="60"/>
      <c r="C30" s="59"/>
      <c r="E30" s="950"/>
      <c r="F30" s="950"/>
      <c r="G30" s="551"/>
      <c r="H30" s="551"/>
      <c r="I30" s="25"/>
      <c r="J30" s="551"/>
      <c r="K30" s="25"/>
      <c r="L30" s="950"/>
      <c r="M30" s="553"/>
    </row>
    <row r="31" spans="1:13" ht="15.75" customHeight="1" x14ac:dyDescent="0.2">
      <c r="A31" s="58"/>
      <c r="B31" s="827" t="s">
        <v>397</v>
      </c>
      <c r="C31" s="693"/>
      <c r="E31" s="955"/>
      <c r="F31" s="582"/>
      <c r="G31" s="955"/>
      <c r="H31" s="552"/>
      <c r="I31" s="480" t="s">
        <v>427</v>
      </c>
      <c r="J31" s="552"/>
      <c r="K31" s="480"/>
      <c r="L31" s="955"/>
      <c r="M31" s="958"/>
    </row>
    <row r="32" spans="1:13" ht="15.75" customHeight="1" x14ac:dyDescent="0.2">
      <c r="A32" s="58"/>
      <c r="B32" s="828" t="s">
        <v>346</v>
      </c>
      <c r="C32" s="693"/>
      <c r="E32" s="950"/>
      <c r="F32" s="950"/>
      <c r="G32" s="551"/>
      <c r="H32" s="551"/>
      <c r="I32" s="25" t="s">
        <v>428</v>
      </c>
      <c r="J32" s="551"/>
      <c r="K32" s="25"/>
      <c r="L32" s="950"/>
      <c r="M32" s="553"/>
    </row>
    <row r="33" spans="1:13" ht="15.75" customHeight="1" x14ac:dyDescent="0.2">
      <c r="A33" s="58"/>
      <c r="B33" s="694" t="s">
        <v>323</v>
      </c>
      <c r="C33" s="693"/>
      <c r="E33" s="955"/>
      <c r="F33" s="582"/>
      <c r="G33" s="955"/>
      <c r="H33" s="552"/>
      <c r="I33" s="480"/>
      <c r="J33" s="552"/>
      <c r="K33" s="480"/>
      <c r="L33" s="955"/>
      <c r="M33" s="958"/>
    </row>
    <row r="34" spans="1:13" ht="15.75" customHeight="1" x14ac:dyDescent="0.2">
      <c r="A34" s="58"/>
      <c r="B34" s="695" t="s">
        <v>170</v>
      </c>
      <c r="C34" s="693"/>
      <c r="E34" s="950"/>
      <c r="F34" s="950"/>
      <c r="G34" s="551"/>
      <c r="H34" s="551"/>
      <c r="I34" s="25" t="s">
        <v>400</v>
      </c>
      <c r="J34" s="551"/>
      <c r="K34" s="25"/>
      <c r="L34" s="950"/>
      <c r="M34" s="553"/>
    </row>
    <row r="35" spans="1:13" ht="15.75" customHeight="1" x14ac:dyDescent="0.2">
      <c r="A35" s="58"/>
      <c r="B35" s="696" t="s">
        <v>171</v>
      </c>
      <c r="C35" s="693"/>
      <c r="E35" s="955"/>
      <c r="F35" s="582"/>
      <c r="G35" s="955"/>
      <c r="H35" s="552"/>
      <c r="I35" s="480" t="s">
        <v>401</v>
      </c>
      <c r="J35" s="552"/>
      <c r="K35" s="480"/>
      <c r="L35" s="955"/>
      <c r="M35" s="958"/>
    </row>
    <row r="36" spans="1:13" ht="15.75" customHeight="1" x14ac:dyDescent="0.2">
      <c r="A36" s="58"/>
      <c r="B36" s="697" t="s">
        <v>168</v>
      </c>
      <c r="C36" s="693"/>
      <c r="E36" s="448"/>
      <c r="F36" s="448"/>
      <c r="G36" s="448"/>
      <c r="H36" s="448"/>
      <c r="I36" s="448"/>
      <c r="J36" s="448"/>
      <c r="K36" s="448"/>
      <c r="L36" s="448"/>
      <c r="M36" s="484"/>
    </row>
    <row r="37" spans="1:13" ht="15.75" customHeight="1" x14ac:dyDescent="0.2">
      <c r="A37" s="58"/>
      <c r="B37" s="698" t="s">
        <v>342</v>
      </c>
      <c r="C37" s="693"/>
      <c r="E37" s="907"/>
      <c r="F37" s="907"/>
      <c r="G37" s="907"/>
      <c r="H37" s="907"/>
      <c r="I37" s="907"/>
      <c r="J37" s="907"/>
      <c r="K37" s="907"/>
      <c r="L37" s="907"/>
      <c r="M37" s="907"/>
    </row>
    <row r="38" spans="1:13" ht="15.75" customHeight="1" x14ac:dyDescent="0.2">
      <c r="A38" s="58"/>
      <c r="B38" s="698" t="s">
        <v>343</v>
      </c>
      <c r="C38" s="693"/>
      <c r="E38" s="907"/>
      <c r="F38" s="907"/>
      <c r="G38" s="907"/>
      <c r="H38" s="907"/>
      <c r="I38" s="907"/>
      <c r="J38" s="907"/>
      <c r="K38" s="907"/>
      <c r="L38" s="907"/>
      <c r="M38" s="907"/>
    </row>
    <row r="39" spans="1:13" ht="15.75" customHeight="1" x14ac:dyDescent="0.2">
      <c r="A39" s="58"/>
      <c r="B39" s="698" t="s">
        <v>202</v>
      </c>
      <c r="C39" s="693"/>
      <c r="E39" s="907"/>
      <c r="F39" s="907"/>
      <c r="G39" s="907"/>
      <c r="H39" s="907"/>
      <c r="I39" s="907"/>
      <c r="J39" s="907"/>
      <c r="K39" s="907"/>
      <c r="L39" s="907"/>
      <c r="M39" s="907"/>
    </row>
    <row r="40" spans="1:13" ht="15.75" customHeight="1" x14ac:dyDescent="0.2">
      <c r="A40" s="58"/>
      <c r="B40" s="698" t="s">
        <v>348</v>
      </c>
      <c r="C40" s="693"/>
      <c r="E40" s="907"/>
      <c r="F40" s="907"/>
      <c r="G40" s="907"/>
      <c r="H40" s="907"/>
      <c r="I40" s="907"/>
      <c r="J40" s="907"/>
      <c r="K40" s="907"/>
      <c r="L40" s="907"/>
      <c r="M40" s="907"/>
    </row>
    <row r="41" spans="1:13" ht="15.75" customHeight="1" x14ac:dyDescent="0.2">
      <c r="A41" s="58"/>
      <c r="B41" s="698" t="s">
        <v>344</v>
      </c>
      <c r="C41" s="693"/>
    </row>
    <row r="42" spans="1:13" ht="15.75" customHeight="1" x14ac:dyDescent="0.2">
      <c r="A42" s="58"/>
      <c r="B42" s="698" t="s">
        <v>201</v>
      </c>
      <c r="C42" s="693"/>
    </row>
    <row r="43" spans="1:13" ht="15.75" customHeight="1" x14ac:dyDescent="0.2">
      <c r="A43" s="58"/>
      <c r="B43" s="698" t="s">
        <v>345</v>
      </c>
      <c r="C43" s="693"/>
    </row>
    <row r="44" spans="1:13" ht="15.75" customHeight="1" thickBot="1" x14ac:dyDescent="0.25">
      <c r="A44" s="58"/>
      <c r="B44" s="699" t="s">
        <v>172</v>
      </c>
      <c r="C44" s="693"/>
    </row>
    <row r="45" spans="1:13" ht="15.75" customHeight="1" x14ac:dyDescent="0.2">
      <c r="A45" s="58"/>
      <c r="B45" s="60"/>
      <c r="C45" s="59"/>
    </row>
    <row r="46" spans="1:13" ht="15.75" customHeight="1" thickBot="1" x14ac:dyDescent="0.25">
      <c r="A46" s="851"/>
      <c r="B46" s="852" t="s">
        <v>675</v>
      </c>
      <c r="C46" s="853"/>
    </row>
    <row r="47" spans="1:13" ht="15.75" customHeight="1" x14ac:dyDescent="0.2">
      <c r="A47" s="1043"/>
      <c r="B47" s="1043"/>
      <c r="C47" s="1043"/>
    </row>
    <row r="48" spans="1:13" ht="15.75" customHeight="1" x14ac:dyDescent="0.2">
      <c r="A48" s="1043"/>
      <c r="B48" s="1043"/>
      <c r="C48" s="1043"/>
    </row>
    <row r="49" spans="1:3" ht="15.75" customHeight="1" x14ac:dyDescent="0.2">
      <c r="A49" s="1043"/>
      <c r="B49" s="1043"/>
      <c r="C49" s="1043"/>
    </row>
    <row r="50" spans="1:3" ht="15.75" customHeight="1" x14ac:dyDescent="0.2">
      <c r="A50" s="1043"/>
      <c r="B50" s="1043"/>
      <c r="C50" s="1043"/>
    </row>
    <row r="51" spans="1:3" ht="15.75" customHeight="1" x14ac:dyDescent="0.2">
      <c r="A51" s="1043"/>
      <c r="B51" s="1043"/>
      <c r="C51" s="1043"/>
    </row>
    <row r="52" spans="1:3" ht="15.75" customHeight="1" x14ac:dyDescent="0.2">
      <c r="A52" s="1043"/>
      <c r="B52" s="1043"/>
      <c r="C52" s="1043"/>
    </row>
    <row r="53" spans="1:3" ht="15.75" customHeight="1" x14ac:dyDescent="0.2">
      <c r="A53" s="1043"/>
      <c r="B53" s="1043"/>
      <c r="C53" s="1043"/>
    </row>
    <row r="54" spans="1:3" ht="15.75" customHeight="1" x14ac:dyDescent="0.2">
      <c r="A54" s="1043"/>
      <c r="B54" s="1043"/>
      <c r="C54" s="1043"/>
    </row>
    <row r="55" spans="1:3" ht="15.75" customHeight="1" x14ac:dyDescent="0.2">
      <c r="A55" s="1043"/>
      <c r="B55" s="1043"/>
      <c r="C55" s="1043"/>
    </row>
    <row r="56" spans="1:3" ht="15.75" customHeight="1" x14ac:dyDescent="0.2">
      <c r="A56" s="1043"/>
      <c r="B56" s="1043"/>
      <c r="C56" s="1043"/>
    </row>
    <row r="57" spans="1:3" ht="15.75" customHeight="1" x14ac:dyDescent="0.2">
      <c r="A57" s="1043"/>
      <c r="B57" s="1043"/>
      <c r="C57" s="1043"/>
    </row>
    <row r="58" spans="1:3" ht="15.75" customHeight="1" x14ac:dyDescent="0.2">
      <c r="A58" s="1043"/>
      <c r="B58" s="1043"/>
      <c r="C58" s="1043"/>
    </row>
    <row r="59" spans="1:3" ht="15.75" customHeight="1" x14ac:dyDescent="0.2">
      <c r="A59" s="1043"/>
      <c r="B59" s="1043"/>
      <c r="C59" s="1043"/>
    </row>
    <row r="60" spans="1:3" ht="15.75" customHeight="1" x14ac:dyDescent="0.2">
      <c r="A60" s="1043"/>
      <c r="B60" s="1043"/>
      <c r="C60" s="1043"/>
    </row>
    <row r="61" spans="1:3" ht="15.75" customHeight="1" x14ac:dyDescent="0.2">
      <c r="A61" s="1043"/>
      <c r="B61" s="1043"/>
      <c r="C61" s="1043"/>
    </row>
    <row r="62" spans="1:3" ht="15.75" customHeight="1" x14ac:dyDescent="0.2">
      <c r="A62" s="1043"/>
      <c r="B62" s="1043"/>
      <c r="C62" s="1043"/>
    </row>
    <row r="63" spans="1:3" ht="15.75" customHeight="1" x14ac:dyDescent="0.2">
      <c r="A63" s="1043"/>
      <c r="B63" s="1043"/>
      <c r="C63" s="1043"/>
    </row>
    <row r="64" spans="1:3" ht="15.75" customHeight="1" x14ac:dyDescent="0.2">
      <c r="A64" s="1043"/>
      <c r="B64" s="1043"/>
      <c r="C64" s="1043"/>
    </row>
    <row r="65" spans="1:3" ht="15.75" customHeight="1" x14ac:dyDescent="0.2">
      <c r="A65" s="1043"/>
      <c r="B65" s="1043"/>
      <c r="C65" s="1043"/>
    </row>
    <row r="66" spans="1:3" ht="15.75" customHeight="1" x14ac:dyDescent="0.2">
      <c r="A66" s="1043"/>
      <c r="B66" s="1043"/>
      <c r="C66" s="1043"/>
    </row>
    <row r="67" spans="1:3" ht="15.75" customHeight="1" x14ac:dyDescent="0.2">
      <c r="A67" s="1043"/>
      <c r="B67" s="1043"/>
      <c r="C67" s="1043"/>
    </row>
    <row r="68" spans="1:3" ht="15.75" customHeight="1" x14ac:dyDescent="0.2">
      <c r="A68" s="1043"/>
      <c r="B68" s="1043"/>
      <c r="C68" s="1043"/>
    </row>
    <row r="69" spans="1:3" ht="15.75" customHeight="1" x14ac:dyDescent="0.2">
      <c r="A69" s="1043"/>
      <c r="B69" s="1043"/>
      <c r="C69" s="1043"/>
    </row>
    <row r="70" spans="1:3" ht="15.75" customHeight="1" x14ac:dyDescent="0.2">
      <c r="A70" s="1043"/>
      <c r="B70" s="1043"/>
      <c r="C70" s="1043"/>
    </row>
    <row r="71" spans="1:3" ht="15.75" customHeight="1" x14ac:dyDescent="0.2">
      <c r="A71" s="1043"/>
      <c r="B71" s="1043"/>
      <c r="C71" s="1043"/>
    </row>
    <row r="72" spans="1:3" ht="15.75" customHeight="1" x14ac:dyDescent="0.2">
      <c r="A72" s="1043"/>
      <c r="B72" s="1043"/>
      <c r="C72" s="1043"/>
    </row>
    <row r="73" spans="1:3" ht="15.75" customHeight="1" x14ac:dyDescent="0.2">
      <c r="A73" s="1043"/>
      <c r="B73" s="1043"/>
      <c r="C73" s="1043"/>
    </row>
    <row r="74" spans="1:3" ht="15.75" customHeight="1" x14ac:dyDescent="0.2">
      <c r="A74" s="1043"/>
      <c r="B74" s="1043"/>
      <c r="C74" s="1043"/>
    </row>
  </sheetData>
  <mergeCells count="6">
    <mergeCell ref="G25:M25"/>
    <mergeCell ref="F2:M2"/>
    <mergeCell ref="F9:M9"/>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5" right="0.75" top="1" bottom="1" header="0.5" footer="0.5"/>
  <pageSetup scale="83" orientation="landscape" r:id="rId11"/>
  <headerFooter alignWithMargins="0"/>
  <ignoredErrors>
    <ignoredError sqref="M11 M12:M2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4"/>
  <sheetViews>
    <sheetView zoomScale="77" workbookViewId="0">
      <selection sqref="A1:C74"/>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848"/>
      <c r="B1" s="849" t="s">
        <v>675</v>
      </c>
      <c r="C1" s="57"/>
    </row>
    <row r="2" spans="1:14" ht="18.75" customHeight="1" thickBot="1" x14ac:dyDescent="0.25">
      <c r="A2" s="850"/>
      <c r="B2" s="752"/>
      <c r="C2" s="59"/>
      <c r="E2" s="1446" t="s">
        <v>398</v>
      </c>
      <c r="F2" s="1447"/>
      <c r="G2" s="1447"/>
      <c r="H2" s="1447"/>
      <c r="I2" s="1447"/>
      <c r="J2" s="1447"/>
      <c r="K2" s="1447"/>
      <c r="L2" s="1447"/>
      <c r="M2" s="1447"/>
      <c r="N2" s="1447"/>
    </row>
    <row r="3" spans="1:14" ht="18.75" customHeight="1" thickBot="1" x14ac:dyDescent="0.25">
      <c r="A3" s="850"/>
      <c r="B3" s="392" t="s">
        <v>106</v>
      </c>
      <c r="C3" s="59"/>
      <c r="E3" s="1448" t="s">
        <v>399</v>
      </c>
      <c r="F3" s="1449"/>
      <c r="G3" s="1449"/>
      <c r="H3" s="1449"/>
      <c r="I3" s="1449"/>
      <c r="J3" s="1449"/>
      <c r="K3" s="1449"/>
      <c r="L3" s="1449"/>
      <c r="M3" s="1449"/>
      <c r="N3" s="1449"/>
    </row>
    <row r="4" spans="1:14" ht="19.5" customHeight="1" x14ac:dyDescent="0.2">
      <c r="A4" s="850"/>
      <c r="B4" s="1155" t="str">
        <f>Title!$B$4</f>
        <v>R2</v>
      </c>
      <c r="C4" s="59"/>
      <c r="E4" s="1450" t="s">
        <v>90</v>
      </c>
      <c r="F4" s="1447"/>
      <c r="G4" s="1447"/>
      <c r="H4" s="1447"/>
      <c r="I4" s="1447"/>
      <c r="J4" s="1447"/>
      <c r="K4" s="1447"/>
      <c r="L4" s="1447"/>
      <c r="M4" s="1447"/>
      <c r="N4" s="1447"/>
    </row>
    <row r="5" spans="1:14" ht="15.75" x14ac:dyDescent="0.25">
      <c r="A5" s="850"/>
      <c r="B5" s="1156"/>
      <c r="C5" s="59"/>
      <c r="E5" s="875"/>
      <c r="F5" s="398" t="s">
        <v>56</v>
      </c>
      <c r="G5" s="1444" t="s">
        <v>45</v>
      </c>
      <c r="H5" s="1445"/>
      <c r="I5" s="1445"/>
      <c r="J5" s="1445"/>
      <c r="K5" s="1445"/>
      <c r="L5" s="1445"/>
      <c r="M5" s="1445"/>
      <c r="N5" s="1445"/>
    </row>
    <row r="6" spans="1:14" ht="16.5" thickBot="1" x14ac:dyDescent="0.3">
      <c r="A6" s="850"/>
      <c r="B6" s="1157"/>
      <c r="C6" s="59"/>
      <c r="E6" s="671"/>
      <c r="F6" s="398" t="s">
        <v>56</v>
      </c>
      <c r="G6" s="1444" t="s">
        <v>512</v>
      </c>
      <c r="H6" s="1445"/>
      <c r="I6" s="1445"/>
      <c r="J6" s="1445"/>
      <c r="K6" s="1445"/>
      <c r="L6" s="1445"/>
      <c r="M6" s="1445"/>
      <c r="N6" s="1445"/>
    </row>
    <row r="7" spans="1:14" ht="16.5" thickBot="1" x14ac:dyDescent="0.3">
      <c r="A7" s="850"/>
      <c r="B7" s="60"/>
      <c r="C7" s="753"/>
      <c r="E7" s="671"/>
      <c r="F7" s="398" t="s">
        <v>56</v>
      </c>
      <c r="G7" s="1444" t="s">
        <v>513</v>
      </c>
      <c r="H7" s="1445"/>
      <c r="I7" s="1445"/>
      <c r="J7" s="1445"/>
      <c r="K7" s="1445"/>
      <c r="L7" s="1445"/>
      <c r="M7" s="1445"/>
      <c r="N7" s="1445"/>
    </row>
    <row r="8" spans="1:14" ht="20.25" x14ac:dyDescent="0.25">
      <c r="A8" s="850"/>
      <c r="B8" s="677" t="s">
        <v>169</v>
      </c>
      <c r="C8" s="678"/>
      <c r="E8" s="399"/>
      <c r="F8" s="1443" t="s">
        <v>587</v>
      </c>
      <c r="G8" s="1443"/>
      <c r="H8" s="1443"/>
      <c r="I8" s="1443"/>
      <c r="J8" s="1443"/>
      <c r="K8" s="1443"/>
      <c r="L8" s="1443"/>
      <c r="M8" s="1443"/>
      <c r="N8" s="1443"/>
    </row>
    <row r="9" spans="1:14" ht="20.25" x14ac:dyDescent="0.2">
      <c r="A9" s="850"/>
      <c r="B9" s="679" t="s">
        <v>198</v>
      </c>
      <c r="C9" s="678"/>
      <c r="E9" s="152"/>
      <c r="F9" s="21"/>
      <c r="G9" s="21"/>
      <c r="H9" s="21"/>
      <c r="I9" s="21"/>
      <c r="J9" s="21"/>
      <c r="K9" s="21"/>
      <c r="L9" s="153"/>
      <c r="M9" s="154" t="s">
        <v>312</v>
      </c>
      <c r="N9" s="155" t="s">
        <v>153</v>
      </c>
    </row>
    <row r="10" spans="1:14" ht="20.25" x14ac:dyDescent="0.2">
      <c r="A10" s="58"/>
      <c r="B10" s="60"/>
      <c r="C10" s="59"/>
      <c r="E10" s="30"/>
      <c r="F10" s="156"/>
      <c r="G10" s="20">
        <v>1</v>
      </c>
      <c r="H10" s="25"/>
      <c r="I10" s="25" t="s">
        <v>514</v>
      </c>
      <c r="J10" s="157" t="s">
        <v>243</v>
      </c>
      <c r="K10" s="19" t="s">
        <v>51</v>
      </c>
      <c r="L10" s="158"/>
      <c r="M10" s="159">
        <v>0.33333333333333331</v>
      </c>
      <c r="N10" s="160">
        <v>5</v>
      </c>
    </row>
    <row r="11" spans="1:14" ht="38.25" x14ac:dyDescent="0.2">
      <c r="A11" s="850"/>
      <c r="B11" s="680" t="s">
        <v>224</v>
      </c>
      <c r="C11" s="678"/>
      <c r="E11" s="152"/>
      <c r="F11" s="161"/>
      <c r="G11" s="2">
        <f>G10+1</f>
        <v>2</v>
      </c>
      <c r="H11" s="2" t="s">
        <v>78</v>
      </c>
      <c r="I11" s="162" t="s">
        <v>515</v>
      </c>
      <c r="J11" s="7" t="s">
        <v>243</v>
      </c>
      <c r="K11" s="2" t="s">
        <v>51</v>
      </c>
      <c r="L11" s="153"/>
      <c r="M11" s="163">
        <f>M10+TIME(0,N10,0)</f>
        <v>0.33680555555555552</v>
      </c>
      <c r="N11" s="164">
        <v>10</v>
      </c>
    </row>
    <row r="12" spans="1:14" ht="21" thickBot="1" x14ac:dyDescent="0.25">
      <c r="A12" s="58"/>
      <c r="B12" s="692" t="s">
        <v>338</v>
      </c>
      <c r="C12" s="678"/>
      <c r="E12" s="30"/>
      <c r="F12" s="156"/>
      <c r="G12" s="9">
        <f>G11+1</f>
        <v>3</v>
      </c>
      <c r="H12" s="19" t="s">
        <v>78</v>
      </c>
      <c r="I12" s="25" t="s">
        <v>516</v>
      </c>
      <c r="J12" s="157" t="s">
        <v>243</v>
      </c>
      <c r="K12" s="19" t="s">
        <v>517</v>
      </c>
      <c r="L12" s="151"/>
      <c r="M12" s="165">
        <f>M11+TIME(0,N11,0)</f>
        <v>0.34374999999999994</v>
      </c>
      <c r="N12" s="160">
        <v>30</v>
      </c>
    </row>
    <row r="13" spans="1:14" ht="20.25" x14ac:dyDescent="0.2">
      <c r="A13" s="58"/>
      <c r="B13" s="689" t="s">
        <v>374</v>
      </c>
      <c r="C13" s="678"/>
      <c r="E13" s="152"/>
      <c r="F13" s="161"/>
      <c r="G13" s="2">
        <f>G12+1</f>
        <v>4</v>
      </c>
      <c r="H13" s="2" t="s">
        <v>53</v>
      </c>
      <c r="I13" s="24" t="s">
        <v>518</v>
      </c>
      <c r="J13" s="7" t="s">
        <v>243</v>
      </c>
      <c r="K13" s="2" t="s">
        <v>519</v>
      </c>
      <c r="L13" s="153"/>
      <c r="M13" s="163">
        <f>M12+TIME(0,N12,0)</f>
        <v>0.36458333333333326</v>
      </c>
      <c r="N13" s="164">
        <v>75</v>
      </c>
    </row>
    <row r="14" spans="1:14" ht="20.25" x14ac:dyDescent="0.2">
      <c r="A14" s="58"/>
      <c r="B14" s="690" t="s">
        <v>467</v>
      </c>
      <c r="C14" s="691"/>
      <c r="E14" s="30"/>
      <c r="F14" s="156"/>
      <c r="G14" s="19">
        <f>G13+1</f>
        <v>5</v>
      </c>
      <c r="H14" s="19" t="s">
        <v>52</v>
      </c>
      <c r="I14" s="25" t="s">
        <v>246</v>
      </c>
      <c r="J14" s="157" t="s">
        <v>243</v>
      </c>
      <c r="K14" s="19" t="s">
        <v>51</v>
      </c>
      <c r="L14" s="151"/>
      <c r="M14" s="165">
        <f>M13+TIME(0,N13,0)</f>
        <v>0.41666666666666657</v>
      </c>
      <c r="N14" s="160">
        <v>0</v>
      </c>
    </row>
    <row r="15" spans="1:14" ht="20.25" x14ac:dyDescent="0.2">
      <c r="A15" s="58"/>
      <c r="B15" s="688" t="s">
        <v>493</v>
      </c>
      <c r="C15" s="615"/>
      <c r="E15" s="152"/>
      <c r="F15" s="161"/>
      <c r="G15" s="2">
        <f>G14+1</f>
        <v>6</v>
      </c>
      <c r="H15" s="2"/>
      <c r="I15" s="24"/>
      <c r="J15" s="7" t="s">
        <v>243</v>
      </c>
      <c r="K15" s="2"/>
      <c r="L15" s="153"/>
      <c r="M15" s="163">
        <f>M14+TIME(0,N14,0)</f>
        <v>0.41666666666666657</v>
      </c>
      <c r="N15" s="164">
        <v>0</v>
      </c>
    </row>
    <row r="16" spans="1:14" ht="23.25" customHeight="1" x14ac:dyDescent="0.2">
      <c r="A16" s="58"/>
      <c r="B16" s="60"/>
      <c r="C16" s="59"/>
      <c r="E16" s="515"/>
      <c r="F16" s="515"/>
      <c r="G16" s="526"/>
      <c r="H16" s="527"/>
      <c r="I16" s="528"/>
      <c r="J16" s="527"/>
      <c r="K16" s="527"/>
      <c r="L16" s="529"/>
      <c r="M16" s="530"/>
      <c r="N16" s="1129"/>
    </row>
    <row r="17" spans="1:14" ht="18" x14ac:dyDescent="0.2">
      <c r="A17" s="58"/>
      <c r="B17" s="60"/>
      <c r="C17" s="59"/>
      <c r="E17" s="515"/>
      <c r="F17" s="515"/>
      <c r="G17" s="1438"/>
      <c r="H17" s="1438"/>
      <c r="I17" s="1438"/>
      <c r="J17" s="1438"/>
      <c r="K17" s="1438"/>
      <c r="L17" s="1438"/>
      <c r="M17" s="1438"/>
      <c r="N17" s="1094"/>
    </row>
    <row r="18" spans="1:14" ht="15.75" x14ac:dyDescent="0.2">
      <c r="A18" s="850"/>
      <c r="B18" s="681" t="s">
        <v>334</v>
      </c>
      <c r="C18" s="678"/>
      <c r="E18" s="1084"/>
      <c r="F18" s="1120"/>
      <c r="G18" s="9"/>
      <c r="H18" s="9"/>
      <c r="I18" s="519"/>
      <c r="J18" s="9"/>
      <c r="K18" s="9"/>
      <c r="L18" s="1121"/>
      <c r="M18" s="1122"/>
      <c r="N18" s="158"/>
    </row>
    <row r="19" spans="1:14" ht="15.75" x14ac:dyDescent="0.25">
      <c r="A19" s="58"/>
      <c r="B19" s="683" t="s">
        <v>373</v>
      </c>
      <c r="C19" s="678"/>
      <c r="E19" s="1084"/>
      <c r="F19" s="1085"/>
      <c r="G19" s="519"/>
      <c r="H19" s="519"/>
      <c r="I19" s="519"/>
      <c r="J19" s="9"/>
      <c r="K19" s="1123"/>
      <c r="L19" s="1087"/>
      <c r="M19" s="1124"/>
      <c r="N19" s="158"/>
    </row>
    <row r="20" spans="1:14" ht="15.75" x14ac:dyDescent="0.25">
      <c r="A20" s="58"/>
      <c r="B20" s="684" t="s">
        <v>392</v>
      </c>
      <c r="C20" s="678"/>
      <c r="E20" s="1084"/>
      <c r="F20" s="1085"/>
      <c r="G20" s="1125"/>
      <c r="H20" s="1125"/>
      <c r="I20" s="1123" t="s">
        <v>425</v>
      </c>
      <c r="J20" s="9"/>
      <c r="K20" s="519"/>
      <c r="L20" s="1084"/>
      <c r="M20" s="1122"/>
      <c r="N20" s="158"/>
    </row>
    <row r="21" spans="1:14" ht="15.75" x14ac:dyDescent="0.25">
      <c r="A21" s="58"/>
      <c r="B21" s="685" t="s">
        <v>391</v>
      </c>
      <c r="C21" s="678"/>
      <c r="E21" s="1126"/>
      <c r="F21" s="1126"/>
      <c r="G21" s="1125"/>
      <c r="H21" s="1125"/>
      <c r="I21" s="1123" t="s">
        <v>426</v>
      </c>
      <c r="J21" s="519"/>
      <c r="K21" s="519"/>
      <c r="L21" s="1126"/>
      <c r="M21" s="1127"/>
      <c r="N21" s="158"/>
    </row>
    <row r="22" spans="1:14" ht="15.75" x14ac:dyDescent="0.25">
      <c r="A22" s="58"/>
      <c r="B22" s="686" t="s">
        <v>469</v>
      </c>
      <c r="C22" s="678"/>
      <c r="E22" s="1126"/>
      <c r="F22" s="1126"/>
      <c r="G22" s="1125"/>
      <c r="H22" s="1125"/>
      <c r="I22" s="519"/>
      <c r="J22" s="1125"/>
      <c r="K22" s="519"/>
      <c r="L22" s="1126"/>
      <c r="M22" s="1127"/>
      <c r="N22" s="158"/>
    </row>
    <row r="23" spans="1:14" ht="15.75" x14ac:dyDescent="0.25">
      <c r="A23" s="58"/>
      <c r="B23" s="687" t="s">
        <v>470</v>
      </c>
      <c r="C23" s="678"/>
      <c r="E23" s="1126"/>
      <c r="F23" s="502"/>
      <c r="G23" s="1126"/>
      <c r="H23" s="1125"/>
      <c r="I23" s="519" t="s">
        <v>427</v>
      </c>
      <c r="J23" s="1125"/>
      <c r="K23" s="519"/>
      <c r="L23" s="1126"/>
      <c r="M23" s="1127"/>
      <c r="N23" s="158"/>
    </row>
    <row r="24" spans="1:14" ht="15.75" x14ac:dyDescent="0.2">
      <c r="A24" s="58"/>
      <c r="B24" s="766" t="s">
        <v>42</v>
      </c>
      <c r="C24" s="678"/>
      <c r="E24" s="1126"/>
      <c r="F24" s="1126"/>
      <c r="G24" s="1125"/>
      <c r="H24" s="1125"/>
      <c r="I24" s="519" t="s">
        <v>428</v>
      </c>
      <c r="J24" s="1125"/>
      <c r="K24" s="519"/>
      <c r="L24" s="1126"/>
      <c r="M24" s="1127"/>
      <c r="N24" s="158"/>
    </row>
    <row r="25" spans="1:14" ht="15.75" x14ac:dyDescent="0.2">
      <c r="A25" s="58"/>
      <c r="B25" s="847" t="s">
        <v>36</v>
      </c>
      <c r="C25" s="678"/>
      <c r="E25" s="1126"/>
      <c r="F25" s="502"/>
      <c r="G25" s="1126"/>
      <c r="H25" s="1125"/>
      <c r="I25" s="519"/>
      <c r="J25" s="1125"/>
      <c r="K25" s="519"/>
      <c r="L25" s="1126"/>
      <c r="M25" s="1127"/>
      <c r="N25" s="158"/>
    </row>
    <row r="26" spans="1:14" ht="15.75" x14ac:dyDescent="0.2">
      <c r="A26" s="58"/>
      <c r="B26" s="60"/>
      <c r="C26" s="615"/>
      <c r="E26" s="1126"/>
      <c r="F26" s="1126"/>
      <c r="G26" s="1125"/>
      <c r="H26" s="1125"/>
      <c r="I26" s="519" t="s">
        <v>400</v>
      </c>
      <c r="J26" s="1125"/>
      <c r="K26" s="519"/>
      <c r="L26" s="1126"/>
      <c r="M26" s="1127"/>
      <c r="N26" s="158"/>
    </row>
    <row r="27" spans="1:14" ht="15.75" x14ac:dyDescent="0.2">
      <c r="A27" s="58"/>
      <c r="B27" s="60"/>
      <c r="C27" s="59"/>
      <c r="E27" s="1126"/>
      <c r="F27" s="502"/>
      <c r="G27" s="1126"/>
      <c r="H27" s="1125"/>
      <c r="I27" s="519" t="s">
        <v>401</v>
      </c>
      <c r="J27" s="1125"/>
      <c r="K27" s="519"/>
      <c r="L27" s="1126"/>
      <c r="M27" s="1127"/>
      <c r="N27" s="158"/>
    </row>
    <row r="28" spans="1:14" x14ac:dyDescent="0.2">
      <c r="A28" s="58"/>
      <c r="B28" s="60"/>
      <c r="C28" s="59"/>
      <c r="E28" s="502"/>
      <c r="F28" s="502"/>
      <c r="G28" s="502"/>
      <c r="H28" s="502"/>
      <c r="I28" s="502"/>
      <c r="J28" s="502"/>
      <c r="K28" s="502"/>
      <c r="L28" s="502"/>
      <c r="M28" s="1128"/>
      <c r="N28" s="158"/>
    </row>
    <row r="29" spans="1:14" x14ac:dyDescent="0.2">
      <c r="A29" s="58"/>
      <c r="B29" s="60"/>
      <c r="C29" s="59"/>
      <c r="E29" s="158"/>
      <c r="F29" s="158"/>
      <c r="G29" s="158"/>
      <c r="H29" s="158"/>
      <c r="I29" s="158"/>
      <c r="J29" s="158"/>
      <c r="K29" s="158"/>
      <c r="L29" s="158"/>
      <c r="M29" s="158"/>
      <c r="N29" s="158"/>
    </row>
    <row r="30" spans="1:14" ht="13.5" thickBot="1" x14ac:dyDescent="0.25">
      <c r="A30" s="58"/>
      <c r="B30" s="60"/>
      <c r="C30" s="59"/>
      <c r="E30" s="907"/>
      <c r="F30" s="907"/>
      <c r="G30" s="907"/>
      <c r="H30" s="907"/>
      <c r="I30" s="907"/>
      <c r="J30" s="907"/>
      <c r="K30" s="907"/>
      <c r="L30" s="907"/>
      <c r="M30" s="907"/>
    </row>
    <row r="31" spans="1:14" ht="15" x14ac:dyDescent="0.2">
      <c r="A31" s="58"/>
      <c r="B31" s="827" t="s">
        <v>397</v>
      </c>
      <c r="C31" s="693"/>
      <c r="E31" s="907"/>
      <c r="F31" s="907"/>
      <c r="G31" s="907"/>
      <c r="H31" s="907"/>
      <c r="I31" s="907"/>
      <c r="J31" s="907"/>
      <c r="K31" s="907"/>
      <c r="L31" s="907"/>
      <c r="M31" s="907"/>
    </row>
    <row r="32" spans="1:14" ht="15" x14ac:dyDescent="0.2">
      <c r="A32" s="58"/>
      <c r="B32" s="828" t="s">
        <v>346</v>
      </c>
      <c r="C32" s="693"/>
      <c r="E32" s="907"/>
      <c r="F32" s="907"/>
      <c r="G32" s="907"/>
      <c r="H32" s="907"/>
      <c r="I32" s="907"/>
      <c r="J32" s="907"/>
      <c r="K32" s="907"/>
      <c r="L32" s="907"/>
      <c r="M32" s="907"/>
    </row>
    <row r="33" spans="1:3" ht="14.25" x14ac:dyDescent="0.2">
      <c r="A33" s="58"/>
      <c r="B33" s="694" t="s">
        <v>323</v>
      </c>
      <c r="C33" s="693"/>
    </row>
    <row r="34" spans="1:3" ht="14.25" x14ac:dyDescent="0.2">
      <c r="A34" s="58"/>
      <c r="B34" s="695" t="s">
        <v>170</v>
      </c>
      <c r="C34" s="693"/>
    </row>
    <row r="35" spans="1:3" ht="14.25" x14ac:dyDescent="0.2">
      <c r="A35" s="58"/>
      <c r="B35" s="696" t="s">
        <v>171</v>
      </c>
      <c r="C35" s="693"/>
    </row>
    <row r="36" spans="1:3" ht="14.25" x14ac:dyDescent="0.2">
      <c r="A36" s="58"/>
      <c r="B36" s="697" t="s">
        <v>168</v>
      </c>
      <c r="C36" s="693"/>
    </row>
    <row r="37" spans="1:3" ht="14.25" x14ac:dyDescent="0.2">
      <c r="A37" s="58"/>
      <c r="B37" s="698" t="s">
        <v>342</v>
      </c>
      <c r="C37" s="693"/>
    </row>
    <row r="38" spans="1:3" ht="14.25" x14ac:dyDescent="0.2">
      <c r="A38" s="58"/>
      <c r="B38" s="698" t="s">
        <v>343</v>
      </c>
      <c r="C38" s="693"/>
    </row>
    <row r="39" spans="1:3" ht="14.25" x14ac:dyDescent="0.2">
      <c r="A39" s="58"/>
      <c r="B39" s="698" t="s">
        <v>202</v>
      </c>
      <c r="C39" s="693"/>
    </row>
    <row r="40" spans="1:3" ht="14.25" x14ac:dyDescent="0.2">
      <c r="A40" s="58"/>
      <c r="B40" s="698" t="s">
        <v>348</v>
      </c>
      <c r="C40" s="693"/>
    </row>
    <row r="41" spans="1:3" ht="14.25" x14ac:dyDescent="0.2">
      <c r="A41" s="58"/>
      <c r="B41" s="698" t="s">
        <v>344</v>
      </c>
      <c r="C41" s="693"/>
    </row>
    <row r="42" spans="1:3" ht="14.25" x14ac:dyDescent="0.2">
      <c r="A42" s="58"/>
      <c r="B42" s="698" t="s">
        <v>201</v>
      </c>
      <c r="C42" s="693"/>
    </row>
    <row r="43" spans="1:3" ht="14.25" x14ac:dyDescent="0.2">
      <c r="A43" s="58"/>
      <c r="B43" s="698" t="s">
        <v>345</v>
      </c>
      <c r="C43" s="693"/>
    </row>
    <row r="44" spans="1:3" ht="15" thickBot="1" x14ac:dyDescent="0.25">
      <c r="A44" s="58"/>
      <c r="B44" s="699" t="s">
        <v>172</v>
      </c>
      <c r="C44" s="693"/>
    </row>
    <row r="45" spans="1:3" x14ac:dyDescent="0.2">
      <c r="A45" s="58"/>
      <c r="B45" s="60"/>
      <c r="C45" s="59"/>
    </row>
    <row r="46" spans="1:3" ht="16.5" thickBot="1" x14ac:dyDescent="0.25">
      <c r="A46" s="851"/>
      <c r="B46" s="852" t="s">
        <v>675</v>
      </c>
      <c r="C46" s="853"/>
    </row>
    <row r="47" spans="1:3" x14ac:dyDescent="0.2">
      <c r="A47" s="1043"/>
      <c r="B47" s="1043"/>
      <c r="C47" s="1043"/>
    </row>
    <row r="48" spans="1:3" x14ac:dyDescent="0.2">
      <c r="A48" s="1043"/>
      <c r="B48" s="1043"/>
      <c r="C48" s="1043"/>
    </row>
    <row r="49" spans="1:3" x14ac:dyDescent="0.2">
      <c r="A49" s="1043"/>
      <c r="B49" s="1043"/>
      <c r="C49" s="1043"/>
    </row>
    <row r="50" spans="1:3" x14ac:dyDescent="0.2">
      <c r="A50" s="1043"/>
      <c r="B50" s="1043"/>
      <c r="C50" s="1043"/>
    </row>
    <row r="51" spans="1:3" x14ac:dyDescent="0.2">
      <c r="A51" s="1043"/>
      <c r="B51" s="1043"/>
      <c r="C51" s="1043"/>
    </row>
    <row r="52" spans="1:3" x14ac:dyDescent="0.2">
      <c r="A52" s="1043"/>
      <c r="B52" s="1043"/>
      <c r="C52" s="1043"/>
    </row>
    <row r="53" spans="1:3" x14ac:dyDescent="0.2">
      <c r="A53" s="1043"/>
      <c r="B53" s="1043"/>
      <c r="C53" s="1043"/>
    </row>
    <row r="54" spans="1:3" x14ac:dyDescent="0.2">
      <c r="A54" s="1043"/>
      <c r="B54" s="1043"/>
      <c r="C54" s="1043"/>
    </row>
    <row r="55" spans="1:3" x14ac:dyDescent="0.2">
      <c r="A55" s="1043"/>
      <c r="B55" s="1043"/>
      <c r="C55" s="1043"/>
    </row>
    <row r="56" spans="1:3" x14ac:dyDescent="0.2">
      <c r="A56" s="1043"/>
      <c r="B56" s="1043"/>
      <c r="C56" s="1043"/>
    </row>
    <row r="57" spans="1:3" x14ac:dyDescent="0.2">
      <c r="A57" s="1043"/>
      <c r="B57" s="1043"/>
      <c r="C57" s="1043"/>
    </row>
    <row r="58" spans="1:3" x14ac:dyDescent="0.2">
      <c r="A58" s="1043"/>
      <c r="B58" s="1043"/>
      <c r="C58" s="1043"/>
    </row>
    <row r="59" spans="1:3" x14ac:dyDescent="0.2">
      <c r="A59" s="1043"/>
      <c r="B59" s="1043"/>
      <c r="C59" s="1043"/>
    </row>
    <row r="60" spans="1:3" x14ac:dyDescent="0.2">
      <c r="A60" s="1043"/>
      <c r="B60" s="1043"/>
      <c r="C60" s="1043"/>
    </row>
    <row r="61" spans="1:3" x14ac:dyDescent="0.2">
      <c r="A61" s="1043"/>
      <c r="B61" s="1043"/>
      <c r="C61" s="1043"/>
    </row>
    <row r="62" spans="1:3" x14ac:dyDescent="0.2">
      <c r="A62" s="1043"/>
      <c r="B62" s="1043"/>
      <c r="C62" s="1043"/>
    </row>
    <row r="63" spans="1:3" x14ac:dyDescent="0.2">
      <c r="A63" s="1043"/>
      <c r="B63" s="1043"/>
      <c r="C63" s="1043"/>
    </row>
    <row r="64" spans="1:3" x14ac:dyDescent="0.2">
      <c r="A64" s="1043"/>
      <c r="B64" s="1043"/>
      <c r="C64" s="1043"/>
    </row>
    <row r="65" spans="1:3" x14ac:dyDescent="0.2">
      <c r="A65" s="1043"/>
      <c r="B65" s="1043"/>
      <c r="C65" s="1043"/>
    </row>
    <row r="66" spans="1:3" x14ac:dyDescent="0.2">
      <c r="A66" s="1043"/>
      <c r="B66" s="1043"/>
      <c r="C66" s="1043"/>
    </row>
    <row r="67" spans="1:3" x14ac:dyDescent="0.2">
      <c r="A67" s="1043"/>
      <c r="B67" s="1043"/>
      <c r="C67" s="1043"/>
    </row>
    <row r="68" spans="1:3" x14ac:dyDescent="0.2">
      <c r="A68" s="1043"/>
      <c r="B68" s="1043"/>
      <c r="C68" s="1043"/>
    </row>
    <row r="69" spans="1:3" x14ac:dyDescent="0.2">
      <c r="A69" s="1043"/>
      <c r="B69" s="1043"/>
      <c r="C69" s="1043"/>
    </row>
    <row r="70" spans="1:3" x14ac:dyDescent="0.2">
      <c r="A70" s="1043"/>
      <c r="B70" s="1043"/>
      <c r="C70" s="1043"/>
    </row>
    <row r="71" spans="1:3" x14ac:dyDescent="0.2">
      <c r="A71" s="1043"/>
      <c r="B71" s="1043"/>
      <c r="C71" s="1043"/>
    </row>
    <row r="72" spans="1:3" x14ac:dyDescent="0.2">
      <c r="A72" s="1043"/>
      <c r="B72" s="1043"/>
      <c r="C72" s="1043"/>
    </row>
    <row r="73" spans="1:3" x14ac:dyDescent="0.2">
      <c r="A73" s="1043"/>
      <c r="B73" s="1043"/>
      <c r="C73" s="1043"/>
    </row>
    <row r="74" spans="1:3" x14ac:dyDescent="0.2">
      <c r="A74" s="1043"/>
      <c r="B74" s="1043"/>
      <c r="C74" s="1043"/>
    </row>
  </sheetData>
  <mergeCells count="9">
    <mergeCell ref="G17:M17"/>
    <mergeCell ref="F8:N8"/>
    <mergeCell ref="G7:N7"/>
    <mergeCell ref="B4:B6"/>
    <mergeCell ref="E2:N2"/>
    <mergeCell ref="E3:N3"/>
    <mergeCell ref="G5:N5"/>
    <mergeCell ref="G6:N6"/>
    <mergeCell ref="E4:N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5" bottom="1" header="0.5" footer="0.5"/>
  <pageSetup scale="90"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4"/>
  <sheetViews>
    <sheetView zoomScale="77" workbookViewId="0">
      <selection sqref="A1:C74"/>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605" customWidth="1"/>
    <col min="6" max="6" width="3.7109375" style="605" customWidth="1"/>
    <col min="7" max="7" width="8.5703125" style="605" customWidth="1"/>
    <col min="8" max="8" width="8.140625" style="605" customWidth="1"/>
    <col min="9" max="9" width="75.85546875" style="605" customWidth="1"/>
    <col min="10" max="10" width="4.5703125" style="605" customWidth="1"/>
    <col min="11" max="11" width="10.7109375" style="605" customWidth="1"/>
    <col min="12" max="12" width="5" style="605" customWidth="1"/>
    <col min="13" max="13" width="10.85546875" style="607" customWidth="1"/>
    <col min="14" max="14" width="14.140625" customWidth="1"/>
  </cols>
  <sheetData>
    <row r="1" spans="1:14" x14ac:dyDescent="0.2">
      <c r="A1" s="848"/>
      <c r="B1" s="849" t="s">
        <v>675</v>
      </c>
      <c r="C1" s="57"/>
      <c r="E1" s="621"/>
      <c r="F1" s="621"/>
      <c r="G1" s="621"/>
      <c r="H1" s="621"/>
      <c r="I1" s="621"/>
      <c r="J1" s="621"/>
      <c r="K1" s="621"/>
      <c r="L1" s="621"/>
      <c r="M1" s="622"/>
    </row>
    <row r="2" spans="1:14" ht="18" customHeight="1" thickBot="1" x14ac:dyDescent="0.25">
      <c r="A2" s="850"/>
      <c r="B2" s="752"/>
      <c r="C2" s="59"/>
      <c r="E2" s="623"/>
      <c r="F2" s="1451" t="s">
        <v>678</v>
      </c>
      <c r="G2" s="1451"/>
      <c r="H2" s="1451"/>
      <c r="I2" s="1451"/>
      <c r="J2" s="1451"/>
      <c r="K2" s="1451"/>
      <c r="L2" s="1451"/>
      <c r="M2" s="1451"/>
    </row>
    <row r="3" spans="1:14" ht="18" customHeight="1" thickBot="1" x14ac:dyDescent="0.25">
      <c r="A3" s="850"/>
      <c r="B3" s="392" t="s">
        <v>106</v>
      </c>
      <c r="C3" s="59"/>
      <c r="E3" s="642"/>
      <c r="F3" s="1452"/>
      <c r="G3" s="1452"/>
      <c r="H3" s="1452"/>
      <c r="I3" s="1452"/>
      <c r="J3" s="1452"/>
      <c r="K3" s="1452"/>
      <c r="L3" s="1452"/>
      <c r="M3" s="1452"/>
    </row>
    <row r="4" spans="1:14" ht="16.5" customHeight="1" x14ac:dyDescent="0.2">
      <c r="A4" s="850"/>
      <c r="B4" s="1155" t="str">
        <f>Title!$B$4</f>
        <v>R2</v>
      </c>
      <c r="C4" s="59"/>
      <c r="E4" s="643"/>
      <c r="F4" s="1453" t="s">
        <v>127</v>
      </c>
      <c r="G4" s="1453"/>
      <c r="H4" s="1453"/>
      <c r="I4" s="1453"/>
      <c r="J4" s="1453"/>
      <c r="K4" s="1453"/>
      <c r="L4" s="1453"/>
      <c r="M4" s="1453"/>
    </row>
    <row r="5" spans="1:14" x14ac:dyDescent="0.2">
      <c r="A5" s="850"/>
      <c r="B5" s="1156"/>
      <c r="C5" s="59"/>
      <c r="E5" s="1065"/>
      <c r="F5" s="410" t="s">
        <v>6</v>
      </c>
      <c r="G5" s="411" t="s">
        <v>27</v>
      </c>
      <c r="H5" s="1066"/>
      <c r="I5" s="1067"/>
      <c r="J5" s="1068"/>
      <c r="K5" s="1068"/>
      <c r="L5" s="1068"/>
      <c r="M5"/>
    </row>
    <row r="6" spans="1:14" ht="21" thickBot="1" x14ac:dyDescent="0.25">
      <c r="A6" s="850"/>
      <c r="B6" s="1157"/>
      <c r="C6" s="59"/>
      <c r="E6" s="1069"/>
      <c r="F6" s="1069"/>
      <c r="G6" s="1069"/>
      <c r="H6" s="1069"/>
      <c r="I6" s="1069"/>
      <c r="J6" s="1069"/>
      <c r="K6" s="1070"/>
      <c r="L6" s="1069"/>
      <c r="M6" s="1094"/>
    </row>
    <row r="7" spans="1:14" ht="18.75" thickBot="1" x14ac:dyDescent="0.25">
      <c r="A7" s="850"/>
      <c r="B7" s="60"/>
      <c r="C7" s="753"/>
      <c r="E7" s="881"/>
      <c r="F7" s="1380" t="s">
        <v>659</v>
      </c>
      <c r="G7" s="1380"/>
      <c r="H7" s="1380"/>
      <c r="I7" s="1380"/>
      <c r="J7" s="1380"/>
      <c r="K7" s="1380"/>
      <c r="L7" s="1380"/>
      <c r="M7" s="1094"/>
    </row>
    <row r="8" spans="1:14" ht="18" x14ac:dyDescent="0.2">
      <c r="A8" s="850"/>
      <c r="B8" s="677" t="s">
        <v>169</v>
      </c>
      <c r="C8" s="678"/>
      <c r="E8" s="111"/>
      <c r="F8" s="21"/>
      <c r="G8" s="466"/>
      <c r="H8" s="466"/>
      <c r="I8" s="466"/>
      <c r="J8" s="466"/>
      <c r="K8" s="466"/>
      <c r="L8" s="466"/>
      <c r="M8" s="1095"/>
    </row>
    <row r="9" spans="1:14" x14ac:dyDescent="0.2">
      <c r="A9" s="850"/>
      <c r="B9" s="679" t="s">
        <v>198</v>
      </c>
      <c r="C9" s="678"/>
      <c r="E9" s="1071"/>
      <c r="F9" s="1071"/>
      <c r="G9" s="544">
        <v>1</v>
      </c>
      <c r="H9" s="468" t="s">
        <v>0</v>
      </c>
      <c r="I9" s="458" t="s">
        <v>99</v>
      </c>
      <c r="J9" s="458" t="s">
        <v>243</v>
      </c>
      <c r="K9" s="458" t="s">
        <v>1</v>
      </c>
      <c r="L9" s="778">
        <v>1</v>
      </c>
      <c r="M9" s="860">
        <f>TIME(1+12,30,0)</f>
        <v>0.5625</v>
      </c>
      <c r="N9" s="860"/>
    </row>
    <row r="10" spans="1:14" x14ac:dyDescent="0.2">
      <c r="A10" s="58"/>
      <c r="B10" s="60"/>
      <c r="C10" s="59"/>
      <c r="E10" s="1072"/>
      <c r="F10" s="1072"/>
      <c r="G10" s="455">
        <v>2</v>
      </c>
      <c r="H10" s="459" t="s">
        <v>0</v>
      </c>
      <c r="I10" s="1073" t="s">
        <v>440</v>
      </c>
      <c r="J10" s="456" t="s">
        <v>243</v>
      </c>
      <c r="K10" s="456" t="s">
        <v>1</v>
      </c>
      <c r="L10" s="779">
        <v>1</v>
      </c>
      <c r="M10" s="1096">
        <f>M9+TIME(0,L9,0)</f>
        <v>0.56319444444444444</v>
      </c>
      <c r="N10" s="860"/>
    </row>
    <row r="11" spans="1:14" x14ac:dyDescent="0.2">
      <c r="A11" s="850"/>
      <c r="B11" s="680" t="s">
        <v>224</v>
      </c>
      <c r="C11" s="678"/>
      <c r="E11" s="1074"/>
      <c r="F11" s="1074"/>
      <c r="G11" s="544">
        <v>3</v>
      </c>
      <c r="H11" s="1074" t="s">
        <v>0</v>
      </c>
      <c r="I11" s="1075" t="s">
        <v>449</v>
      </c>
      <c r="J11" s="1075" t="s">
        <v>6</v>
      </c>
      <c r="K11" s="1075" t="s">
        <v>4</v>
      </c>
      <c r="L11" s="1076">
        <v>0</v>
      </c>
      <c r="M11" s="860">
        <f>M10+TIME(0,L10,0)</f>
        <v>0.56388888888888888</v>
      </c>
      <c r="N11" s="860"/>
    </row>
    <row r="12" spans="1:14" ht="16.5" thickBot="1" x14ac:dyDescent="0.25">
      <c r="A12" s="58"/>
      <c r="B12" s="692" t="s">
        <v>338</v>
      </c>
      <c r="C12" s="678"/>
      <c r="E12" s="1072"/>
      <c r="F12" s="1072"/>
      <c r="G12" s="455">
        <v>4</v>
      </c>
      <c r="H12" s="459" t="s">
        <v>0</v>
      </c>
      <c r="I12" s="464" t="s">
        <v>28</v>
      </c>
      <c r="J12" s="456" t="s">
        <v>243</v>
      </c>
      <c r="K12" s="456" t="s">
        <v>1</v>
      </c>
      <c r="L12" s="779">
        <v>5</v>
      </c>
      <c r="M12" s="1096">
        <f t="shared" ref="M12:M19" si="0">M11+TIME(0,L11,0)</f>
        <v>0.56388888888888888</v>
      </c>
    </row>
    <row r="13" spans="1:14" x14ac:dyDescent="0.2">
      <c r="A13" s="58"/>
      <c r="B13" s="689" t="s">
        <v>374</v>
      </c>
      <c r="C13" s="678"/>
      <c r="E13" s="1074"/>
      <c r="F13" s="1074"/>
      <c r="G13" s="561">
        <v>5</v>
      </c>
      <c r="H13" s="498" t="s">
        <v>0</v>
      </c>
      <c r="I13" s="513" t="s">
        <v>29</v>
      </c>
      <c r="J13" s="499" t="s">
        <v>243</v>
      </c>
      <c r="K13" s="499" t="s">
        <v>1</v>
      </c>
      <c r="L13" s="780">
        <v>5</v>
      </c>
      <c r="M13" s="860">
        <f t="shared" si="0"/>
        <v>0.56736111111111109</v>
      </c>
    </row>
    <row r="14" spans="1:14" x14ac:dyDescent="0.2">
      <c r="A14" s="58"/>
      <c r="B14" s="690" t="s">
        <v>467</v>
      </c>
      <c r="C14" s="691"/>
      <c r="E14" s="1072"/>
      <c r="F14" s="1072"/>
      <c r="G14" s="455">
        <v>6</v>
      </c>
      <c r="H14" s="459" t="s">
        <v>2</v>
      </c>
      <c r="I14" s="464" t="s">
        <v>450</v>
      </c>
      <c r="J14" s="456" t="s">
        <v>243</v>
      </c>
      <c r="K14" s="456" t="s">
        <v>4</v>
      </c>
      <c r="L14" s="779">
        <v>5</v>
      </c>
      <c r="M14" s="1096">
        <f t="shared" si="0"/>
        <v>0.5708333333333333</v>
      </c>
    </row>
    <row r="15" spans="1:14" x14ac:dyDescent="0.2">
      <c r="A15" s="58"/>
      <c r="B15" s="688" t="s">
        <v>493</v>
      </c>
      <c r="C15" s="615"/>
      <c r="E15" s="1074"/>
      <c r="F15" s="1074"/>
      <c r="G15" s="561">
        <v>7</v>
      </c>
      <c r="H15" s="497" t="s">
        <v>2</v>
      </c>
      <c r="I15" s="513" t="s">
        <v>25</v>
      </c>
      <c r="J15" s="499" t="s">
        <v>243</v>
      </c>
      <c r="K15" s="499" t="s">
        <v>4</v>
      </c>
      <c r="L15" s="780">
        <v>5</v>
      </c>
      <c r="M15" s="860">
        <f t="shared" si="0"/>
        <v>0.57430555555555551</v>
      </c>
    </row>
    <row r="16" spans="1:14" x14ac:dyDescent="0.2">
      <c r="A16" s="58"/>
      <c r="B16" s="60"/>
      <c r="C16" s="59"/>
      <c r="E16" s="1074"/>
      <c r="F16" s="1072"/>
      <c r="G16" s="455">
        <v>8</v>
      </c>
      <c r="H16" s="459" t="s">
        <v>78</v>
      </c>
      <c r="I16" s="464" t="s">
        <v>26</v>
      </c>
      <c r="J16" s="456" t="s">
        <v>243</v>
      </c>
      <c r="K16" s="456" t="s">
        <v>4</v>
      </c>
      <c r="L16" s="779">
        <v>5</v>
      </c>
      <c r="M16" s="1096">
        <f t="shared" si="0"/>
        <v>0.57777777777777772</v>
      </c>
    </row>
    <row r="17" spans="1:13" x14ac:dyDescent="0.2">
      <c r="A17" s="58"/>
      <c r="B17" s="60"/>
      <c r="C17" s="59"/>
      <c r="E17" s="1074"/>
      <c r="F17" s="1074"/>
      <c r="G17" s="561">
        <v>9</v>
      </c>
      <c r="H17" s="498" t="s">
        <v>78</v>
      </c>
      <c r="I17" s="498" t="s">
        <v>12</v>
      </c>
      <c r="J17" s="499" t="s">
        <v>243</v>
      </c>
      <c r="K17" s="499" t="s">
        <v>4</v>
      </c>
      <c r="L17" s="780">
        <v>60</v>
      </c>
      <c r="M17" s="860">
        <f t="shared" si="0"/>
        <v>0.58124999999999993</v>
      </c>
    </row>
    <row r="18" spans="1:13" x14ac:dyDescent="0.2">
      <c r="A18" s="850"/>
      <c r="B18" s="681" t="s">
        <v>334</v>
      </c>
      <c r="C18" s="678"/>
      <c r="E18" s="1072"/>
      <c r="F18" s="1072"/>
      <c r="G18" s="455">
        <v>10</v>
      </c>
      <c r="H18" s="459" t="s">
        <v>78</v>
      </c>
      <c r="I18" s="459" t="s">
        <v>656</v>
      </c>
      <c r="J18" s="456" t="s">
        <v>243</v>
      </c>
      <c r="K18" s="456" t="s">
        <v>4</v>
      </c>
      <c r="L18" s="779">
        <v>30</v>
      </c>
      <c r="M18" s="1096">
        <f t="shared" si="0"/>
        <v>0.62291666666666656</v>
      </c>
    </row>
    <row r="19" spans="1:13" x14ac:dyDescent="0.25">
      <c r="A19" s="58"/>
      <c r="B19" s="683" t="s">
        <v>373</v>
      </c>
      <c r="C19" s="678"/>
      <c r="E19" s="1074"/>
      <c r="F19" s="1074"/>
      <c r="G19" s="561">
        <v>11</v>
      </c>
      <c r="H19" s="498" t="s">
        <v>6</v>
      </c>
      <c r="I19" s="498" t="s">
        <v>657</v>
      </c>
      <c r="J19" s="499" t="s">
        <v>243</v>
      </c>
      <c r="K19" s="499" t="s">
        <v>1</v>
      </c>
      <c r="L19" s="780">
        <v>3</v>
      </c>
      <c r="M19" s="860">
        <f t="shared" si="0"/>
        <v>0.64374999999999993</v>
      </c>
    </row>
    <row r="20" spans="1:13" x14ac:dyDescent="0.25">
      <c r="A20" s="58"/>
      <c r="B20" s="684" t="s">
        <v>392</v>
      </c>
      <c r="C20" s="678"/>
      <c r="E20" s="1074"/>
      <c r="F20" s="1074"/>
      <c r="G20" s="561"/>
      <c r="H20" s="498"/>
      <c r="I20" s="513"/>
      <c r="J20" s="499"/>
      <c r="K20" s="499"/>
      <c r="L20" s="780"/>
    </row>
    <row r="21" spans="1:13" ht="20.25" x14ac:dyDescent="0.25">
      <c r="A21" s="58"/>
      <c r="B21" s="685" t="s">
        <v>391</v>
      </c>
      <c r="C21" s="678"/>
      <c r="E21" s="1069"/>
      <c r="F21" s="1069"/>
      <c r="G21" s="1069"/>
      <c r="H21" s="1069"/>
      <c r="I21" s="1069"/>
      <c r="J21" s="1069"/>
      <c r="K21" s="1070"/>
      <c r="L21" s="1069"/>
      <c r="M21" s="1094"/>
    </row>
    <row r="22" spans="1:13" ht="18" x14ac:dyDescent="0.25">
      <c r="A22" s="58"/>
      <c r="B22" s="686" t="s">
        <v>469</v>
      </c>
      <c r="C22" s="678"/>
      <c r="E22" s="881"/>
      <c r="F22" s="1380" t="s">
        <v>660</v>
      </c>
      <c r="G22" s="1381"/>
      <c r="H22" s="1381"/>
      <c r="I22" s="1381"/>
      <c r="J22" s="1381"/>
      <c r="K22" s="1381"/>
      <c r="L22" s="1381"/>
      <c r="M22" s="1094"/>
    </row>
    <row r="23" spans="1:13" ht="18" x14ac:dyDescent="0.25">
      <c r="A23" s="58"/>
      <c r="B23" s="687" t="s">
        <v>470</v>
      </c>
      <c r="C23" s="678"/>
      <c r="E23" s="111"/>
      <c r="F23" s="21"/>
      <c r="G23" s="466"/>
      <c r="H23" s="466"/>
      <c r="I23" s="466"/>
      <c r="J23" s="466"/>
      <c r="K23" s="466"/>
      <c r="L23" s="466"/>
      <c r="M23" s="1095"/>
    </row>
    <row r="24" spans="1:13" x14ac:dyDescent="0.2">
      <c r="A24" s="58"/>
      <c r="B24" s="766" t="s">
        <v>42</v>
      </c>
      <c r="C24" s="678"/>
      <c r="E24" s="1071"/>
      <c r="F24" s="1071"/>
      <c r="G24" s="544">
        <v>15</v>
      </c>
      <c r="H24" s="468" t="s">
        <v>78</v>
      </c>
      <c r="I24" s="458" t="s">
        <v>658</v>
      </c>
      <c r="J24" s="458" t="s">
        <v>410</v>
      </c>
      <c r="K24" s="458" t="s">
        <v>4</v>
      </c>
      <c r="L24" s="778">
        <v>5</v>
      </c>
      <c r="M24" s="860">
        <f>TIME(1+12,30,0)</f>
        <v>0.5625</v>
      </c>
    </row>
    <row r="25" spans="1:13" x14ac:dyDescent="0.2">
      <c r="A25" s="58"/>
      <c r="B25" s="847" t="s">
        <v>36</v>
      </c>
      <c r="C25" s="678"/>
      <c r="E25" s="1072"/>
      <c r="F25" s="1072"/>
      <c r="G25" s="455">
        <v>16</v>
      </c>
      <c r="H25" s="459" t="s">
        <v>78</v>
      </c>
      <c r="I25" s="459" t="s">
        <v>656</v>
      </c>
      <c r="J25" s="456" t="s">
        <v>410</v>
      </c>
      <c r="K25" s="456" t="s">
        <v>4</v>
      </c>
      <c r="L25" s="779">
        <v>115</v>
      </c>
      <c r="M25" s="862">
        <f>M24+TIME(0,L24,0)</f>
        <v>0.56597222222222221</v>
      </c>
    </row>
    <row r="26" spans="1:13" x14ac:dyDescent="0.2">
      <c r="A26" s="58"/>
      <c r="B26" s="60"/>
      <c r="C26" s="615"/>
      <c r="E26" s="974"/>
      <c r="F26" s="974"/>
      <c r="G26" s="19">
        <v>17</v>
      </c>
      <c r="H26" s="19" t="s">
        <v>78</v>
      </c>
      <c r="I26" s="513" t="s">
        <v>433</v>
      </c>
      <c r="J26" s="458" t="s">
        <v>410</v>
      </c>
      <c r="K26" s="458" t="s">
        <v>4</v>
      </c>
      <c r="L26" s="778">
        <v>5</v>
      </c>
      <c r="M26" s="860">
        <f>M25+TIME(0,L25,0)</f>
        <v>0.64583333333333337</v>
      </c>
    </row>
    <row r="27" spans="1:13" x14ac:dyDescent="0.2">
      <c r="A27" s="58"/>
      <c r="B27" s="60"/>
      <c r="C27" s="59"/>
      <c r="E27" s="1074"/>
      <c r="F27" s="1074"/>
      <c r="G27" s="561"/>
      <c r="H27" s="498"/>
      <c r="I27" s="513"/>
      <c r="J27" s="499"/>
      <c r="K27" s="499"/>
      <c r="L27" s="780"/>
    </row>
    <row r="28" spans="1:13" ht="20.25" x14ac:dyDescent="0.2">
      <c r="A28" s="58"/>
      <c r="B28" s="60"/>
      <c r="C28" s="59"/>
      <c r="E28" s="1069"/>
      <c r="F28" s="1069"/>
      <c r="G28" s="1069"/>
      <c r="H28" s="1069"/>
      <c r="I28" s="1069"/>
      <c r="J28" s="1069"/>
      <c r="K28" s="1070"/>
      <c r="L28" s="1069"/>
      <c r="M28" s="1094"/>
    </row>
    <row r="29" spans="1:13" ht="18" x14ac:dyDescent="0.2">
      <c r="A29" s="58"/>
      <c r="B29" s="60"/>
      <c r="C29" s="59"/>
      <c r="E29" s="881"/>
      <c r="F29" s="1380" t="s">
        <v>661</v>
      </c>
      <c r="G29" s="1381"/>
      <c r="H29" s="1381"/>
      <c r="I29" s="1381"/>
      <c r="J29" s="1381"/>
      <c r="K29" s="1381"/>
      <c r="L29" s="1381"/>
      <c r="M29" s="1094"/>
    </row>
    <row r="30" spans="1:13" ht="18.75" thickBot="1" x14ac:dyDescent="0.25">
      <c r="A30" s="58"/>
      <c r="B30" s="60"/>
      <c r="C30" s="59"/>
      <c r="E30" s="111"/>
      <c r="F30" s="21"/>
      <c r="G30" s="466"/>
      <c r="H30" s="466"/>
      <c r="I30" s="466"/>
      <c r="J30" s="466"/>
      <c r="K30" s="466"/>
      <c r="L30" s="466"/>
      <c r="M30" s="1095"/>
    </row>
    <row r="31" spans="1:13" x14ac:dyDescent="0.2">
      <c r="A31" s="58"/>
      <c r="B31" s="827" t="s">
        <v>397</v>
      </c>
      <c r="C31" s="693"/>
      <c r="E31" s="1071"/>
      <c r="F31" s="1071"/>
      <c r="G31" s="544">
        <v>18</v>
      </c>
      <c r="H31" s="468" t="s">
        <v>78</v>
      </c>
      <c r="I31" s="468" t="s">
        <v>656</v>
      </c>
      <c r="J31" s="458" t="s">
        <v>410</v>
      </c>
      <c r="K31" s="458" t="s">
        <v>4</v>
      </c>
      <c r="L31" s="778">
        <v>5</v>
      </c>
      <c r="M31" s="860">
        <f>TIME(1+12,30,0)</f>
        <v>0.5625</v>
      </c>
    </row>
    <row r="32" spans="1:13" x14ac:dyDescent="0.2">
      <c r="A32" s="58"/>
      <c r="B32" s="828" t="s">
        <v>346</v>
      </c>
      <c r="C32" s="693"/>
      <c r="E32" s="1072"/>
      <c r="F32" s="1072"/>
      <c r="G32" s="455">
        <v>19</v>
      </c>
      <c r="H32" s="459" t="s">
        <v>78</v>
      </c>
      <c r="I32" s="459" t="s">
        <v>8</v>
      </c>
      <c r="J32" s="456" t="s">
        <v>410</v>
      </c>
      <c r="K32" s="456" t="s">
        <v>4</v>
      </c>
      <c r="L32" s="779">
        <v>115</v>
      </c>
      <c r="M32" s="862">
        <f>M31+TIME(0,L31,0)</f>
        <v>0.56597222222222221</v>
      </c>
    </row>
    <row r="33" spans="1:13" x14ac:dyDescent="0.2">
      <c r="A33" s="58"/>
      <c r="B33" s="694" t="s">
        <v>323</v>
      </c>
      <c r="C33" s="693"/>
      <c r="E33" s="974"/>
      <c r="F33" s="974"/>
      <c r="G33" s="19">
        <v>20</v>
      </c>
      <c r="H33" s="19" t="s">
        <v>78</v>
      </c>
      <c r="I33" s="513" t="s">
        <v>246</v>
      </c>
      <c r="J33" s="458" t="s">
        <v>410</v>
      </c>
      <c r="K33" s="458" t="s">
        <v>4</v>
      </c>
      <c r="L33" s="778">
        <v>5</v>
      </c>
      <c r="M33" s="860">
        <f>M32+TIME(0,L32,0)</f>
        <v>0.64583333333333337</v>
      </c>
    </row>
    <row r="34" spans="1:13" x14ac:dyDescent="0.2">
      <c r="A34" s="58"/>
      <c r="B34" s="695" t="s">
        <v>170</v>
      </c>
      <c r="C34" s="693"/>
      <c r="E34" s="979"/>
      <c r="F34" s="979"/>
      <c r="G34" s="2"/>
      <c r="H34" s="2"/>
      <c r="I34" s="459"/>
      <c r="J34" s="456"/>
      <c r="K34" s="456"/>
      <c r="L34" s="779"/>
      <c r="M34" s="1095"/>
    </row>
    <row r="35" spans="1:13" x14ac:dyDescent="0.2">
      <c r="A35" s="58"/>
      <c r="B35" s="696" t="s">
        <v>171</v>
      </c>
      <c r="C35" s="693"/>
      <c r="E35" s="974"/>
      <c r="F35" s="974"/>
      <c r="G35" s="19"/>
      <c r="H35" s="19"/>
      <c r="I35" s="513"/>
      <c r="J35" s="1077"/>
      <c r="K35" s="1077"/>
      <c r="L35" s="1077"/>
    </row>
    <row r="36" spans="1:13" x14ac:dyDescent="0.2">
      <c r="A36" s="58"/>
      <c r="B36" s="697" t="s">
        <v>168</v>
      </c>
      <c r="C36" s="693"/>
      <c r="E36" s="979"/>
      <c r="F36" s="979"/>
      <c r="G36" s="2"/>
      <c r="H36" s="2"/>
      <c r="I36" s="570"/>
      <c r="J36" s="1078"/>
      <c r="K36" s="1078"/>
      <c r="L36" s="1078"/>
      <c r="M36" s="1095"/>
    </row>
    <row r="37" spans="1:13" x14ac:dyDescent="0.2">
      <c r="A37" s="58"/>
      <c r="B37" s="698" t="s">
        <v>342</v>
      </c>
      <c r="C37" s="693"/>
      <c r="E37" s="475"/>
      <c r="F37" s="476"/>
      <c r="G37" s="477" t="s">
        <v>7</v>
      </c>
      <c r="H37" s="477"/>
      <c r="I37" s="404" t="s">
        <v>427</v>
      </c>
      <c r="J37" s="1077"/>
      <c r="K37" s="1077"/>
      <c r="L37" s="1077"/>
    </row>
    <row r="38" spans="1:13" x14ac:dyDescent="0.2">
      <c r="A38" s="58"/>
      <c r="B38" s="698" t="s">
        <v>343</v>
      </c>
      <c r="C38" s="693"/>
      <c r="E38" s="571"/>
      <c r="F38" s="572"/>
      <c r="G38" s="24"/>
      <c r="H38" s="24"/>
      <c r="I38" s="24" t="s">
        <v>428</v>
      </c>
      <c r="J38" s="1078"/>
      <c r="K38" s="1078"/>
      <c r="L38" s="1078"/>
      <c r="M38" s="1095"/>
    </row>
    <row r="39" spans="1:13" x14ac:dyDescent="0.2">
      <c r="A39" s="58"/>
      <c r="B39" s="698" t="s">
        <v>202</v>
      </c>
      <c r="C39" s="693"/>
      <c r="E39" s="475"/>
      <c r="F39" s="483"/>
      <c r="G39" s="403"/>
      <c r="H39" s="403"/>
      <c r="I39" s="404"/>
      <c r="J39" s="1077"/>
      <c r="K39" s="1077"/>
      <c r="L39" s="1077"/>
    </row>
    <row r="40" spans="1:13" x14ac:dyDescent="0.2">
      <c r="A40" s="58"/>
      <c r="B40" s="698" t="s">
        <v>348</v>
      </c>
      <c r="C40" s="693"/>
      <c r="E40" s="944"/>
      <c r="F40" s="944"/>
      <c r="G40" s="401"/>
      <c r="H40" s="401"/>
      <c r="I40" s="24" t="s">
        <v>400</v>
      </c>
      <c r="J40" s="1078"/>
      <c r="K40" s="1078"/>
      <c r="L40" s="1078"/>
      <c r="M40" s="1095"/>
    </row>
    <row r="41" spans="1:13" x14ac:dyDescent="0.2">
      <c r="A41" s="58"/>
      <c r="B41" s="698" t="s">
        <v>344</v>
      </c>
      <c r="C41" s="693"/>
      <c r="E41" s="996"/>
      <c r="F41" s="996"/>
      <c r="G41" s="403"/>
      <c r="H41" s="403"/>
      <c r="I41" s="404" t="s">
        <v>401</v>
      </c>
      <c r="J41" s="1077"/>
      <c r="K41" s="1077"/>
      <c r="L41" s="1077"/>
    </row>
    <row r="42" spans="1:13" ht="18" x14ac:dyDescent="0.2">
      <c r="A42" s="58"/>
      <c r="B42" s="698" t="s">
        <v>201</v>
      </c>
      <c r="C42" s="693"/>
      <c r="E42" s="1078"/>
      <c r="F42" s="1078"/>
      <c r="G42" s="1079"/>
      <c r="H42" s="1078"/>
      <c r="I42" s="1078"/>
      <c r="J42" s="1078"/>
      <c r="K42" s="1078"/>
      <c r="L42" s="1078"/>
      <c r="M42" s="1095"/>
    </row>
    <row r="43" spans="1:13" x14ac:dyDescent="0.2">
      <c r="A43" s="58"/>
      <c r="B43" s="698" t="s">
        <v>345</v>
      </c>
      <c r="C43" s="693"/>
      <c r="E43" s="1080"/>
      <c r="F43" s="1080"/>
      <c r="G43" s="574"/>
      <c r="H43" s="575"/>
      <c r="I43" s="1081"/>
      <c r="J43" s="575"/>
      <c r="K43" s="575"/>
      <c r="L43" s="577"/>
      <c r="M43" s="1094"/>
    </row>
    <row r="44" spans="1:13" ht="18.75" thickBot="1" x14ac:dyDescent="0.25">
      <c r="A44" s="58"/>
      <c r="B44" s="699" t="s">
        <v>172</v>
      </c>
      <c r="C44" s="693"/>
      <c r="E44" s="579"/>
      <c r="F44" s="1380"/>
      <c r="G44" s="1381"/>
      <c r="H44" s="1381"/>
      <c r="I44" s="1381"/>
      <c r="J44" s="1381"/>
      <c r="K44" s="1381"/>
      <c r="L44" s="1381"/>
      <c r="M44" s="1094"/>
    </row>
    <row r="45" spans="1:13" x14ac:dyDescent="0.2">
      <c r="A45" s="58"/>
      <c r="B45" s="60"/>
      <c r="C45" s="59"/>
      <c r="E45" s="1071"/>
      <c r="F45" s="1071"/>
      <c r="G45" s="544"/>
      <c r="H45" s="458"/>
      <c r="I45" s="1082"/>
      <c r="J45" s="458"/>
      <c r="K45" s="458"/>
      <c r="L45" s="462"/>
      <c r="M45" s="158"/>
    </row>
    <row r="46" spans="1:13" ht="16.5" thickBot="1" x14ac:dyDescent="0.25">
      <c r="A46" s="851"/>
      <c r="B46" s="852" t="s">
        <v>675</v>
      </c>
      <c r="C46" s="853"/>
      <c r="E46" s="1074"/>
      <c r="F46" s="1074"/>
      <c r="G46" s="497"/>
      <c r="H46" s="499"/>
      <c r="I46" s="1083"/>
      <c r="J46" s="499"/>
      <c r="K46" s="499"/>
      <c r="L46" s="500"/>
    </row>
    <row r="47" spans="1:13" x14ac:dyDescent="0.2">
      <c r="A47" s="1043"/>
      <c r="B47" s="1043"/>
      <c r="C47" s="1043"/>
      <c r="E47" s="546"/>
      <c r="F47" s="547"/>
      <c r="G47" s="547"/>
      <c r="H47" s="548"/>
      <c r="I47" s="548"/>
      <c r="J47" s="548"/>
      <c r="K47" s="548"/>
      <c r="L47" s="548"/>
    </row>
    <row r="48" spans="1:13" x14ac:dyDescent="0.2">
      <c r="A48" s="1043"/>
      <c r="B48" s="1043"/>
      <c r="C48" s="1043"/>
      <c r="E48" s="1084"/>
      <c r="F48" s="1085"/>
      <c r="G48" s="1085" t="s">
        <v>7</v>
      </c>
      <c r="H48" s="1086" t="s">
        <v>7</v>
      </c>
      <c r="I48" s="1087"/>
      <c r="J48" s="1086" t="s">
        <v>7</v>
      </c>
      <c r="K48" s="1087"/>
      <c r="L48" s="1088" t="s">
        <v>7</v>
      </c>
    </row>
    <row r="49" spans="1:12" x14ac:dyDescent="0.2">
      <c r="A49" s="1043"/>
      <c r="B49" s="1043"/>
      <c r="C49" s="1043"/>
      <c r="E49" s="546"/>
      <c r="F49" s="550"/>
      <c r="G49" s="550"/>
      <c r="H49" s="1089"/>
      <c r="I49" s="1089"/>
      <c r="J49" s="1089"/>
      <c r="K49" s="546"/>
      <c r="L49" s="548"/>
    </row>
    <row r="50" spans="1:12" ht="18" x14ac:dyDescent="0.2">
      <c r="A50" s="1043"/>
      <c r="B50" s="1043"/>
      <c r="C50" s="1043"/>
      <c r="E50" s="1090"/>
      <c r="F50" s="1090"/>
      <c r="G50" s="1091"/>
      <c r="H50" s="1090"/>
      <c r="I50" s="1090"/>
      <c r="J50" s="1090"/>
      <c r="K50" s="1090"/>
      <c r="L50" s="1090"/>
    </row>
    <row r="51" spans="1:12" ht="18" x14ac:dyDescent="0.2">
      <c r="A51" s="1043"/>
      <c r="B51" s="1043"/>
      <c r="C51" s="1043"/>
      <c r="E51" s="1090"/>
      <c r="F51" s="1090"/>
      <c r="G51" s="1091"/>
      <c r="H51" s="1090"/>
      <c r="I51" s="1090"/>
      <c r="J51" s="1090"/>
      <c r="K51" s="1090"/>
      <c r="L51" s="1090"/>
    </row>
    <row r="52" spans="1:12" ht="18" x14ac:dyDescent="0.2">
      <c r="A52" s="1043"/>
      <c r="B52" s="1043"/>
      <c r="C52" s="1043"/>
      <c r="E52" s="1090"/>
      <c r="F52" s="1090"/>
      <c r="G52" s="1091"/>
      <c r="H52" s="1090"/>
      <c r="I52" s="1090"/>
      <c r="J52" s="1090"/>
      <c r="K52" s="1090"/>
      <c r="L52" s="1090"/>
    </row>
    <row r="53" spans="1:12" x14ac:dyDescent="0.2">
      <c r="A53" s="1043"/>
      <c r="B53" s="1043"/>
      <c r="C53" s="1043"/>
      <c r="E53" s="878"/>
      <c r="F53" s="878"/>
      <c r="G53" s="878"/>
      <c r="H53" s="878"/>
      <c r="I53" s="878"/>
      <c r="J53" s="878"/>
      <c r="K53" s="878"/>
      <c r="L53" s="878"/>
    </row>
    <row r="54" spans="1:12" x14ac:dyDescent="0.2">
      <c r="A54" s="1043"/>
      <c r="B54" s="1043"/>
      <c r="C54" s="1043"/>
      <c r="E54" s="878"/>
      <c r="F54" s="878"/>
      <c r="G54" s="878"/>
      <c r="H54" s="878"/>
      <c r="I54" s="878"/>
      <c r="J54" s="878"/>
      <c r="K54" s="878"/>
      <c r="L54" s="878"/>
    </row>
    <row r="55" spans="1:12" x14ac:dyDescent="0.2">
      <c r="A55" s="1043"/>
      <c r="B55" s="1043"/>
      <c r="C55" s="1043"/>
      <c r="E55" s="878"/>
      <c r="F55" s="878"/>
      <c r="G55" s="878"/>
      <c r="H55" s="878"/>
      <c r="I55" s="878"/>
      <c r="J55" s="878"/>
      <c r="K55" s="878"/>
      <c r="L55" s="878"/>
    </row>
    <row r="56" spans="1:12" x14ac:dyDescent="0.2">
      <c r="A56" s="1043"/>
      <c r="B56" s="1043"/>
      <c r="C56" s="1043"/>
      <c r="E56" s="878"/>
      <c r="F56" s="878"/>
      <c r="G56" s="878"/>
      <c r="H56" s="878"/>
      <c r="I56" s="878"/>
      <c r="J56" s="878"/>
      <c r="K56" s="878"/>
      <c r="L56" s="878"/>
    </row>
    <row r="57" spans="1:12" x14ac:dyDescent="0.2">
      <c r="A57" s="1043"/>
      <c r="B57" s="1043"/>
      <c r="C57" s="1043"/>
      <c r="E57" s="878"/>
      <c r="F57" s="878"/>
      <c r="G57" s="878"/>
      <c r="H57" s="878"/>
      <c r="I57" s="878"/>
      <c r="J57" s="878"/>
      <c r="K57" s="878"/>
      <c r="L57" s="878"/>
    </row>
    <row r="58" spans="1:12" x14ac:dyDescent="0.2">
      <c r="A58" s="1043"/>
      <c r="B58" s="1043"/>
      <c r="C58" s="1043"/>
      <c r="E58" s="878"/>
      <c r="F58" s="878"/>
      <c r="G58" s="878"/>
      <c r="H58" s="878"/>
      <c r="I58" s="878"/>
      <c r="J58" s="878"/>
      <c r="K58" s="878"/>
      <c r="L58" s="878"/>
    </row>
    <row r="59" spans="1:12" x14ac:dyDescent="0.2">
      <c r="A59" s="1043"/>
      <c r="B59" s="1043"/>
      <c r="C59" s="1043"/>
      <c r="E59" s="878"/>
      <c r="F59" s="878"/>
      <c r="G59" s="878"/>
      <c r="H59" s="878"/>
      <c r="I59" s="878"/>
      <c r="J59" s="878"/>
      <c r="K59" s="878"/>
      <c r="L59" s="878"/>
    </row>
    <row r="60" spans="1:12" x14ac:dyDescent="0.2">
      <c r="A60" s="1043"/>
      <c r="B60" s="1043"/>
      <c r="C60" s="1043"/>
      <c r="E60" s="878"/>
      <c r="F60" s="878"/>
      <c r="G60" s="878"/>
      <c r="H60" s="878"/>
      <c r="I60" s="878"/>
      <c r="J60" s="878"/>
      <c r="K60" s="878"/>
      <c r="L60" s="878"/>
    </row>
    <row r="61" spans="1:12" x14ac:dyDescent="0.2">
      <c r="A61" s="1043"/>
      <c r="B61" s="1043"/>
      <c r="C61" s="1043"/>
      <c r="E61" s="907"/>
      <c r="F61" s="907"/>
      <c r="G61" s="907"/>
      <c r="H61" s="907"/>
      <c r="I61" s="907"/>
      <c r="J61" s="907"/>
      <c r="K61" s="907"/>
      <c r="L61" s="907"/>
    </row>
    <row r="62" spans="1:12" x14ac:dyDescent="0.2">
      <c r="A62" s="1043"/>
      <c r="B62" s="1043"/>
      <c r="C62" s="1043"/>
      <c r="E62" s="907"/>
      <c r="F62" s="907"/>
      <c r="G62" s="907"/>
      <c r="H62" s="907"/>
      <c r="I62" s="907"/>
      <c r="J62" s="907"/>
      <c r="K62" s="907"/>
      <c r="L62" s="907"/>
    </row>
    <row r="63" spans="1:12" x14ac:dyDescent="0.2">
      <c r="A63" s="1043"/>
      <c r="B63" s="1043"/>
      <c r="C63" s="1043"/>
      <c r="E63" s="907"/>
      <c r="F63" s="907"/>
      <c r="G63" s="907"/>
      <c r="H63" s="907"/>
      <c r="I63" s="907"/>
      <c r="J63" s="907"/>
      <c r="K63" s="907"/>
      <c r="L63" s="907"/>
    </row>
    <row r="64" spans="1:12" x14ac:dyDescent="0.2">
      <c r="A64" s="1043"/>
      <c r="B64" s="1043"/>
      <c r="C64" s="1043"/>
      <c r="E64" s="907"/>
      <c r="F64" s="907"/>
      <c r="G64" s="907"/>
      <c r="H64" s="907"/>
      <c r="I64" s="907"/>
      <c r="J64" s="907"/>
      <c r="K64" s="907"/>
      <c r="L64" s="907"/>
    </row>
    <row r="65" spans="1:3" x14ac:dyDescent="0.2">
      <c r="A65" s="1043"/>
      <c r="B65" s="1043"/>
      <c r="C65" s="1043"/>
    </row>
    <row r="66" spans="1:3" x14ac:dyDescent="0.2">
      <c r="A66" s="1043"/>
      <c r="B66" s="1043"/>
      <c r="C66" s="1043"/>
    </row>
    <row r="67" spans="1:3" x14ac:dyDescent="0.2">
      <c r="A67" s="1043"/>
      <c r="B67" s="1043"/>
      <c r="C67" s="1043"/>
    </row>
    <row r="68" spans="1:3" x14ac:dyDescent="0.2">
      <c r="A68" s="1043"/>
      <c r="B68" s="1043"/>
      <c r="C68" s="1043"/>
    </row>
    <row r="69" spans="1:3" x14ac:dyDescent="0.2">
      <c r="A69" s="1043"/>
      <c r="B69" s="1043"/>
      <c r="C69" s="1043"/>
    </row>
    <row r="70" spans="1:3" x14ac:dyDescent="0.2">
      <c r="A70" s="1043"/>
      <c r="B70" s="1043"/>
      <c r="C70" s="1043"/>
    </row>
    <row r="71" spans="1:3" x14ac:dyDescent="0.2">
      <c r="A71" s="1043"/>
      <c r="B71" s="1043"/>
      <c r="C71" s="1043"/>
    </row>
    <row r="72" spans="1:3" x14ac:dyDescent="0.2">
      <c r="A72" s="1043"/>
      <c r="B72" s="1043"/>
      <c r="C72" s="1043"/>
    </row>
    <row r="73" spans="1:3" x14ac:dyDescent="0.2">
      <c r="A73" s="1043"/>
      <c r="B73" s="1043"/>
      <c r="C73" s="1043"/>
    </row>
    <row r="74" spans="1:3" x14ac:dyDescent="0.2">
      <c r="A74" s="1043"/>
      <c r="B74" s="1043"/>
      <c r="C74" s="1043"/>
    </row>
  </sheetData>
  <mergeCells count="8">
    <mergeCell ref="B4:B6"/>
    <mergeCell ref="F44:L44"/>
    <mergeCell ref="F2:M2"/>
    <mergeCell ref="F3:M3"/>
    <mergeCell ref="F4:M4"/>
    <mergeCell ref="F7:L7"/>
    <mergeCell ref="F22:L22"/>
    <mergeCell ref="F29:L2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M74"/>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3" ht="15.75" x14ac:dyDescent="0.2">
      <c r="A1" s="848"/>
      <c r="B1" s="849" t="s">
        <v>675</v>
      </c>
      <c r="C1" s="57"/>
      <c r="E1" s="635"/>
      <c r="F1" s="635"/>
      <c r="G1" s="635"/>
      <c r="H1" s="635"/>
      <c r="I1" s="635"/>
      <c r="J1" s="635"/>
      <c r="K1" s="635"/>
      <c r="L1" s="635"/>
      <c r="M1" s="636"/>
    </row>
    <row r="2" spans="1:13" ht="18.75" thickBot="1" x14ac:dyDescent="0.25">
      <c r="A2" s="850"/>
      <c r="B2" s="752"/>
      <c r="C2" s="59"/>
      <c r="E2" s="637"/>
      <c r="F2" s="1455" t="s">
        <v>679</v>
      </c>
      <c r="G2" s="1455"/>
      <c r="H2" s="1455"/>
      <c r="I2" s="1455"/>
      <c r="J2" s="1455"/>
      <c r="K2" s="1455"/>
      <c r="L2" s="1455"/>
      <c r="M2" s="1455"/>
    </row>
    <row r="3" spans="1:13" ht="18.75" thickBot="1" x14ac:dyDescent="0.25">
      <c r="A3" s="850"/>
      <c r="B3" s="392" t="s">
        <v>106</v>
      </c>
      <c r="C3" s="59"/>
      <c r="E3" s="407"/>
      <c r="F3" s="1441"/>
      <c r="G3" s="1441"/>
      <c r="H3" s="1441"/>
      <c r="I3" s="1441"/>
      <c r="J3" s="1441"/>
      <c r="K3" s="1441"/>
      <c r="L3" s="1441"/>
      <c r="M3" s="1441"/>
    </row>
    <row r="4" spans="1:13" ht="15.75" customHeight="1" x14ac:dyDescent="0.2">
      <c r="A4" s="850"/>
      <c r="B4" s="1155" t="str">
        <f>Title!$B$4</f>
        <v>R2</v>
      </c>
      <c r="C4" s="59"/>
      <c r="E4" s="408"/>
      <c r="F4" s="1442" t="s">
        <v>128</v>
      </c>
      <c r="G4" s="1442"/>
      <c r="H4" s="1442"/>
      <c r="I4" s="1442"/>
      <c r="J4" s="1442"/>
      <c r="K4" s="1442"/>
      <c r="L4" s="1442"/>
      <c r="M4" s="1442"/>
    </row>
    <row r="5" spans="1:13" ht="15.75" x14ac:dyDescent="0.2">
      <c r="A5" s="850"/>
      <c r="B5" s="1156"/>
      <c r="C5" s="59"/>
      <c r="E5" s="409"/>
      <c r="F5" s="410"/>
      <c r="G5" s="624" t="s">
        <v>662</v>
      </c>
      <c r="H5" s="412"/>
      <c r="I5" s="413"/>
      <c r="J5" s="413"/>
      <c r="K5" s="413"/>
      <c r="L5" s="413"/>
      <c r="M5" s="414"/>
    </row>
    <row r="6" spans="1:13" ht="16.5" thickBot="1" x14ac:dyDescent="0.25">
      <c r="A6" s="850"/>
      <c r="B6" s="1157"/>
      <c r="C6" s="59"/>
      <c r="E6" s="409"/>
      <c r="F6" s="410"/>
      <c r="G6" s="624" t="s">
        <v>88</v>
      </c>
      <c r="H6" s="412"/>
      <c r="I6" s="413"/>
      <c r="J6" s="413"/>
      <c r="K6" s="413"/>
      <c r="L6" s="413"/>
      <c r="M6" s="414"/>
    </row>
    <row r="7" spans="1:13" ht="16.5" thickBot="1" x14ac:dyDescent="0.25">
      <c r="A7" s="850"/>
      <c r="B7" s="60"/>
      <c r="C7" s="753"/>
      <c r="E7" s="409"/>
      <c r="F7" s="410"/>
      <c r="G7" s="624" t="s">
        <v>100</v>
      </c>
      <c r="H7" s="413"/>
      <c r="I7" s="413"/>
      <c r="J7" s="413"/>
      <c r="K7" s="413"/>
      <c r="L7" s="413"/>
      <c r="M7" s="414"/>
    </row>
    <row r="8" spans="1:13" ht="15.75" x14ac:dyDescent="0.2">
      <c r="A8" s="850"/>
      <c r="B8" s="677" t="s">
        <v>169</v>
      </c>
      <c r="C8" s="678"/>
      <c r="E8" s="1456" t="s">
        <v>663</v>
      </c>
      <c r="F8" s="1456"/>
      <c r="G8" s="1456"/>
      <c r="H8" s="1456"/>
      <c r="I8" s="1456"/>
      <c r="J8" s="1456"/>
      <c r="K8" s="1456"/>
      <c r="L8" s="1456"/>
      <c r="M8" s="1456"/>
    </row>
    <row r="9" spans="1:13" ht="15.75" x14ac:dyDescent="0.2">
      <c r="A9" s="850"/>
      <c r="B9" s="679" t="s">
        <v>198</v>
      </c>
      <c r="C9" s="678"/>
      <c r="E9" s="1456"/>
      <c r="F9" s="1456"/>
      <c r="G9" s="1456"/>
      <c r="H9" s="1456"/>
      <c r="I9" s="1456"/>
      <c r="J9" s="1456"/>
      <c r="K9" s="1456"/>
      <c r="L9" s="1456"/>
      <c r="M9" s="1456"/>
    </row>
    <row r="10" spans="1:13" ht="18" x14ac:dyDescent="0.2">
      <c r="A10" s="58"/>
      <c r="B10" s="60"/>
      <c r="C10" s="59"/>
      <c r="E10" s="418"/>
      <c r="F10" s="1097"/>
      <c r="G10" s="1098">
        <v>1</v>
      </c>
      <c r="H10" s="1097" t="s">
        <v>0</v>
      </c>
      <c r="I10" s="1099" t="s">
        <v>89</v>
      </c>
      <c r="J10" s="1100" t="s">
        <v>243</v>
      </c>
      <c r="K10" s="1100" t="s">
        <v>664</v>
      </c>
      <c r="L10" s="1101">
        <v>1</v>
      </c>
      <c r="M10" s="1102">
        <v>0.375</v>
      </c>
    </row>
    <row r="11" spans="1:13" ht="18" x14ac:dyDescent="0.2">
      <c r="A11" s="850"/>
      <c r="B11" s="680" t="s">
        <v>224</v>
      </c>
      <c r="C11" s="678"/>
      <c r="E11" s="1103"/>
      <c r="F11" s="1104"/>
      <c r="G11" s="1105">
        <f>G10+1</f>
        <v>2</v>
      </c>
      <c r="H11" s="1104" t="s">
        <v>78</v>
      </c>
      <c r="I11" s="1106" t="s">
        <v>665</v>
      </c>
      <c r="J11" s="425" t="s">
        <v>243</v>
      </c>
      <c r="K11" s="425" t="s">
        <v>666</v>
      </c>
      <c r="L11" s="438">
        <v>10</v>
      </c>
      <c r="M11" s="1107">
        <f t="shared" ref="M11:M14" si="0">M10+TIME(0,L10,0)</f>
        <v>0.37569444444444444</v>
      </c>
    </row>
    <row r="12" spans="1:13" ht="18.75" thickBot="1" x14ac:dyDescent="0.25">
      <c r="A12" s="58"/>
      <c r="B12" s="692" t="s">
        <v>338</v>
      </c>
      <c r="C12" s="678"/>
      <c r="E12" s="418"/>
      <c r="F12" s="1097"/>
      <c r="G12" s="1108">
        <f t="shared" ref="G12:G14" si="1">G11+1</f>
        <v>3</v>
      </c>
      <c r="H12" s="1109" t="s">
        <v>58</v>
      </c>
      <c r="I12" s="1099" t="s">
        <v>667</v>
      </c>
      <c r="J12" s="431" t="s">
        <v>243</v>
      </c>
      <c r="K12" s="431" t="s">
        <v>4</v>
      </c>
      <c r="L12" s="1110">
        <v>10</v>
      </c>
      <c r="M12" s="1111">
        <f t="shared" si="0"/>
        <v>0.38263888888888886</v>
      </c>
    </row>
    <row r="13" spans="1:13" ht="18" x14ac:dyDescent="0.2">
      <c r="A13" s="58"/>
      <c r="B13" s="689" t="s">
        <v>374</v>
      </c>
      <c r="C13" s="678"/>
      <c r="E13" s="1103"/>
      <c r="F13" s="1104"/>
      <c r="G13" s="1105">
        <f t="shared" si="1"/>
        <v>4</v>
      </c>
      <c r="H13" s="1104" t="s">
        <v>78</v>
      </c>
      <c r="I13" s="1106" t="s">
        <v>668</v>
      </c>
      <c r="J13" s="437" t="s">
        <v>243</v>
      </c>
      <c r="K13" s="437" t="s">
        <v>4</v>
      </c>
      <c r="L13" s="1112">
        <v>39</v>
      </c>
      <c r="M13" s="1107">
        <f t="shared" si="0"/>
        <v>0.38958333333333328</v>
      </c>
    </row>
    <row r="14" spans="1:13" ht="18" x14ac:dyDescent="0.2">
      <c r="A14" s="58"/>
      <c r="B14" s="690" t="s">
        <v>467</v>
      </c>
      <c r="C14" s="691"/>
      <c r="E14" s="418"/>
      <c r="F14" s="1097"/>
      <c r="G14" s="1108">
        <f t="shared" si="1"/>
        <v>5</v>
      </c>
      <c r="H14" s="1097" t="s">
        <v>0</v>
      </c>
      <c r="I14" s="1099" t="s">
        <v>246</v>
      </c>
      <c r="J14" s="1113"/>
      <c r="K14" s="1113"/>
      <c r="L14" s="1113"/>
      <c r="M14" s="1111">
        <f t="shared" si="0"/>
        <v>0.41666666666666663</v>
      </c>
    </row>
    <row r="15" spans="1:13" ht="18" x14ac:dyDescent="0.2">
      <c r="A15" s="58"/>
      <c r="B15" s="688" t="s">
        <v>493</v>
      </c>
      <c r="C15" s="615"/>
      <c r="E15" s="1103"/>
      <c r="F15" s="1104"/>
      <c r="G15" s="1105"/>
      <c r="H15" s="1114"/>
      <c r="I15" s="1114"/>
      <c r="J15" s="1114"/>
      <c r="K15" s="1114"/>
      <c r="L15" s="1114"/>
      <c r="M15" s="1115"/>
    </row>
    <row r="16" spans="1:13" ht="18" x14ac:dyDescent="0.2">
      <c r="A16" s="58"/>
      <c r="B16" s="60"/>
      <c r="C16" s="59"/>
      <c r="E16" s="418"/>
      <c r="F16" s="1097"/>
      <c r="G16" s="1098"/>
      <c r="H16" s="1113"/>
      <c r="I16" s="1113"/>
      <c r="J16" s="1113"/>
      <c r="K16" s="1113"/>
      <c r="L16" s="1113"/>
      <c r="M16" s="1116"/>
    </row>
    <row r="17" spans="1:13" x14ac:dyDescent="0.2">
      <c r="A17" s="58"/>
      <c r="B17" s="60"/>
      <c r="C17" s="59"/>
      <c r="E17" s="1456" t="s">
        <v>669</v>
      </c>
      <c r="F17" s="1456"/>
      <c r="G17" s="1456"/>
      <c r="H17" s="1456"/>
      <c r="I17" s="1456"/>
      <c r="J17" s="1456"/>
      <c r="K17" s="1456"/>
      <c r="L17" s="1456"/>
      <c r="M17" s="1456"/>
    </row>
    <row r="18" spans="1:13" ht="15.75" x14ac:dyDescent="0.2">
      <c r="A18" s="850"/>
      <c r="B18" s="681" t="s">
        <v>334</v>
      </c>
      <c r="C18" s="678"/>
      <c r="E18" s="1456"/>
      <c r="F18" s="1456"/>
      <c r="G18" s="1456"/>
      <c r="H18" s="1456"/>
      <c r="I18" s="1456"/>
      <c r="J18" s="1456"/>
      <c r="K18" s="1456"/>
      <c r="L18" s="1456"/>
      <c r="M18" s="1456"/>
    </row>
    <row r="19" spans="1:13" ht="15.75" x14ac:dyDescent="0.25">
      <c r="A19" s="58"/>
      <c r="B19" s="683" t="s">
        <v>373</v>
      </c>
      <c r="C19" s="678"/>
      <c r="E19" s="974"/>
      <c r="F19" s="974"/>
      <c r="G19" s="425">
        <v>6</v>
      </c>
      <c r="H19" s="424" t="s">
        <v>0</v>
      </c>
      <c r="I19" s="425" t="s">
        <v>89</v>
      </c>
      <c r="J19" s="425" t="s">
        <v>243</v>
      </c>
      <c r="K19" s="425" t="s">
        <v>1</v>
      </c>
      <c r="L19" s="426">
        <v>1</v>
      </c>
      <c r="M19" s="427">
        <v>0.4375</v>
      </c>
    </row>
    <row r="20" spans="1:13" ht="15.75" x14ac:dyDescent="0.25">
      <c r="A20" s="58"/>
      <c r="B20" s="684" t="s">
        <v>392</v>
      </c>
      <c r="C20" s="678"/>
      <c r="E20" s="979"/>
      <c r="F20" s="979"/>
      <c r="G20" s="440">
        <f>G19+1</f>
        <v>7</v>
      </c>
      <c r="H20" s="430" t="s">
        <v>0</v>
      </c>
      <c r="I20" s="430" t="s">
        <v>403</v>
      </c>
      <c r="J20" s="431" t="s">
        <v>243</v>
      </c>
      <c r="K20" s="431" t="s">
        <v>1</v>
      </c>
      <c r="L20" s="432">
        <v>1</v>
      </c>
      <c r="M20" s="1117">
        <f t="shared" ref="M20:M27" si="2">M19+TIME(0,L19,0)</f>
        <v>0.43819444444444444</v>
      </c>
    </row>
    <row r="21" spans="1:13" ht="15.75" x14ac:dyDescent="0.25">
      <c r="A21" s="58"/>
      <c r="B21" s="685" t="s">
        <v>391</v>
      </c>
      <c r="C21" s="678"/>
      <c r="E21" s="112"/>
      <c r="F21" s="112"/>
      <c r="G21" s="625">
        <v>3</v>
      </c>
      <c r="H21" s="435" t="s">
        <v>2</v>
      </c>
      <c r="I21" s="436" t="s">
        <v>129</v>
      </c>
      <c r="J21" s="437" t="s">
        <v>243</v>
      </c>
      <c r="K21" s="425" t="s">
        <v>4</v>
      </c>
      <c r="L21" s="438">
        <v>3</v>
      </c>
      <c r="M21" s="439">
        <f t="shared" si="2"/>
        <v>0.43888888888888888</v>
      </c>
    </row>
    <row r="22" spans="1:13" ht="15.75" x14ac:dyDescent="0.25">
      <c r="A22" s="58"/>
      <c r="B22" s="686" t="s">
        <v>469</v>
      </c>
      <c r="C22" s="678"/>
      <c r="E22" s="979"/>
      <c r="F22" s="979"/>
      <c r="G22" s="440">
        <v>4</v>
      </c>
      <c r="H22" s="430" t="s">
        <v>0</v>
      </c>
      <c r="I22" s="441" t="s">
        <v>405</v>
      </c>
      <c r="J22" s="431" t="s">
        <v>243</v>
      </c>
      <c r="K22" s="431" t="s">
        <v>1</v>
      </c>
      <c r="L22" s="432">
        <v>3</v>
      </c>
      <c r="M22" s="433">
        <f t="shared" si="2"/>
        <v>0.44097222222222221</v>
      </c>
    </row>
    <row r="23" spans="1:13" ht="15.75" x14ac:dyDescent="0.25">
      <c r="A23" s="58"/>
      <c r="B23" s="687" t="s">
        <v>470</v>
      </c>
      <c r="C23" s="678"/>
      <c r="E23" s="112"/>
      <c r="F23" s="112"/>
      <c r="G23" s="625">
        <v>4.0999999999999996</v>
      </c>
      <c r="H23" s="435" t="s">
        <v>0</v>
      </c>
      <c r="I23" s="442" t="s">
        <v>130</v>
      </c>
      <c r="J23" s="437" t="s">
        <v>243</v>
      </c>
      <c r="K23" s="425" t="s">
        <v>1</v>
      </c>
      <c r="L23" s="438">
        <v>2</v>
      </c>
      <c r="M23" s="439">
        <f t="shared" si="2"/>
        <v>0.44305555555555554</v>
      </c>
    </row>
    <row r="24" spans="1:13" ht="15.75" x14ac:dyDescent="0.2">
      <c r="A24" s="58"/>
      <c r="B24" s="766" t="s">
        <v>42</v>
      </c>
      <c r="C24" s="678"/>
      <c r="E24" s="979"/>
      <c r="F24" s="979"/>
      <c r="G24" s="443">
        <v>5</v>
      </c>
      <c r="H24" s="431" t="s">
        <v>58</v>
      </c>
      <c r="I24" s="431" t="s">
        <v>13</v>
      </c>
      <c r="J24" s="431" t="s">
        <v>243</v>
      </c>
      <c r="K24" s="431" t="s">
        <v>1</v>
      </c>
      <c r="L24" s="432">
        <v>10</v>
      </c>
      <c r="M24" s="433">
        <f t="shared" si="2"/>
        <v>0.44444444444444442</v>
      </c>
    </row>
    <row r="25" spans="1:13" ht="15.75" x14ac:dyDescent="0.2">
      <c r="A25" s="58"/>
      <c r="B25" s="847" t="s">
        <v>36</v>
      </c>
      <c r="C25" s="678"/>
      <c r="E25" s="112"/>
      <c r="F25" s="112"/>
      <c r="G25" s="444">
        <v>6</v>
      </c>
      <c r="H25" s="437" t="s">
        <v>78</v>
      </c>
      <c r="I25" s="436" t="s">
        <v>14</v>
      </c>
      <c r="J25" s="437" t="s">
        <v>243</v>
      </c>
      <c r="K25" s="437" t="s">
        <v>4</v>
      </c>
      <c r="L25" s="438">
        <v>60</v>
      </c>
      <c r="M25" s="439">
        <f t="shared" si="2"/>
        <v>0.45138888888888884</v>
      </c>
    </row>
    <row r="26" spans="1:13" ht="15.75" x14ac:dyDescent="0.2">
      <c r="A26" s="58"/>
      <c r="B26" s="60"/>
      <c r="C26" s="615"/>
      <c r="E26" s="979"/>
      <c r="F26" s="979"/>
      <c r="G26" s="443">
        <v>7</v>
      </c>
      <c r="H26" s="431" t="s">
        <v>2</v>
      </c>
      <c r="I26" s="441" t="s">
        <v>131</v>
      </c>
      <c r="J26" s="431" t="s">
        <v>243</v>
      </c>
      <c r="K26" s="431" t="s">
        <v>4</v>
      </c>
      <c r="L26" s="432">
        <v>40</v>
      </c>
      <c r="M26" s="433">
        <f t="shared" si="2"/>
        <v>0.49305555555555552</v>
      </c>
    </row>
    <row r="27" spans="1:13" ht="15.75" x14ac:dyDescent="0.2">
      <c r="A27" s="58"/>
      <c r="B27" s="60"/>
      <c r="C27" s="59"/>
      <c r="E27" s="112"/>
      <c r="F27" s="112"/>
      <c r="G27" s="444">
        <v>8</v>
      </c>
      <c r="H27" s="625" t="s">
        <v>98</v>
      </c>
      <c r="I27" s="437" t="s">
        <v>246</v>
      </c>
      <c r="J27" s="437"/>
      <c r="K27" s="437"/>
      <c r="L27" s="438"/>
      <c r="M27" s="439">
        <f t="shared" si="2"/>
        <v>0.52083333333333326</v>
      </c>
    </row>
    <row r="28" spans="1:13" ht="15.75" x14ac:dyDescent="0.2">
      <c r="A28" s="58"/>
      <c r="B28" s="60"/>
      <c r="C28" s="59"/>
      <c r="E28" s="979"/>
      <c r="F28" s="979"/>
      <c r="G28" s="443"/>
      <c r="H28" s="431"/>
      <c r="I28" s="431"/>
      <c r="J28" s="431"/>
      <c r="K28" s="431"/>
      <c r="L28" s="432"/>
      <c r="M28" s="433"/>
    </row>
    <row r="29" spans="1:13" ht="15.75" x14ac:dyDescent="0.2">
      <c r="A29" s="58"/>
      <c r="B29" s="60"/>
      <c r="C29" s="59"/>
      <c r="E29" s="626"/>
      <c r="F29" s="476"/>
      <c r="G29" s="627" t="s">
        <v>7</v>
      </c>
      <c r="H29" s="627"/>
      <c r="I29" s="628" t="s">
        <v>427</v>
      </c>
      <c r="J29" s="1077"/>
      <c r="K29" s="1077"/>
      <c r="L29" s="1077"/>
      <c r="M29" s="1118"/>
    </row>
    <row r="30" spans="1:13" ht="16.5" thickBot="1" x14ac:dyDescent="0.25">
      <c r="A30" s="58"/>
      <c r="B30" s="60"/>
      <c r="C30" s="59"/>
      <c r="E30" s="629"/>
      <c r="F30" s="572"/>
      <c r="G30" s="630"/>
      <c r="H30" s="630"/>
      <c r="I30" s="630" t="s">
        <v>428</v>
      </c>
      <c r="J30" s="1078"/>
      <c r="K30" s="1078"/>
      <c r="L30" s="1078"/>
      <c r="M30" s="1119"/>
    </row>
    <row r="31" spans="1:13" ht="15.75" x14ac:dyDescent="0.2">
      <c r="A31" s="58"/>
      <c r="B31" s="827" t="s">
        <v>397</v>
      </c>
      <c r="C31" s="693"/>
      <c r="E31" s="626"/>
      <c r="F31" s="483"/>
      <c r="G31" s="631"/>
      <c r="H31" s="631"/>
      <c r="I31" s="628"/>
      <c r="J31" s="1077"/>
      <c r="K31" s="1077"/>
      <c r="L31" s="1077"/>
      <c r="M31" s="1118"/>
    </row>
    <row r="32" spans="1:13" ht="15.75" x14ac:dyDescent="0.2">
      <c r="A32" s="58"/>
      <c r="B32" s="828" t="s">
        <v>346</v>
      </c>
      <c r="C32" s="693"/>
      <c r="E32" s="632"/>
      <c r="F32" s="632"/>
      <c r="G32" s="633"/>
      <c r="H32" s="633"/>
      <c r="I32" s="630" t="s">
        <v>400</v>
      </c>
      <c r="J32" s="1078"/>
      <c r="K32" s="1078"/>
      <c r="L32" s="1078"/>
      <c r="M32" s="1119"/>
    </row>
    <row r="33" spans="1:13" ht="15.75" x14ac:dyDescent="0.2">
      <c r="A33" s="58"/>
      <c r="B33" s="694" t="s">
        <v>323</v>
      </c>
      <c r="C33" s="693"/>
      <c r="E33" s="634"/>
      <c r="F33" s="634"/>
      <c r="G33" s="631"/>
      <c r="H33" s="631"/>
      <c r="I33" s="628" t="s">
        <v>401</v>
      </c>
      <c r="J33" s="1077"/>
      <c r="K33" s="1077"/>
      <c r="L33" s="1077"/>
      <c r="M33" s="1118"/>
    </row>
    <row r="34" spans="1:13" ht="18" x14ac:dyDescent="0.2">
      <c r="A34" s="58"/>
      <c r="B34" s="695" t="s">
        <v>170</v>
      </c>
      <c r="C34" s="693"/>
      <c r="E34" s="1078"/>
      <c r="F34" s="1078"/>
      <c r="G34" s="1079"/>
      <c r="H34" s="1078"/>
      <c r="I34" s="1078"/>
      <c r="J34" s="1078"/>
      <c r="K34" s="1078"/>
      <c r="L34" s="1078"/>
      <c r="M34" s="1119"/>
    </row>
    <row r="35" spans="1:13" ht="15.75" x14ac:dyDescent="0.2">
      <c r="A35" s="58"/>
      <c r="B35" s="696" t="s">
        <v>171</v>
      </c>
      <c r="C35" s="693"/>
      <c r="E35" s="1080"/>
      <c r="F35" s="1454"/>
      <c r="G35" s="1454"/>
      <c r="H35" s="1454"/>
      <c r="I35" s="1454"/>
      <c r="J35" s="1454"/>
      <c r="K35" s="1454"/>
      <c r="L35" s="1454"/>
      <c r="M35" s="1454"/>
    </row>
    <row r="36" spans="1:13" ht="14.25" x14ac:dyDescent="0.2">
      <c r="A36" s="58"/>
      <c r="B36" s="697" t="s">
        <v>168</v>
      </c>
      <c r="C36" s="693"/>
      <c r="E36" s="882"/>
      <c r="F36" s="1454"/>
      <c r="G36" s="1454"/>
      <c r="H36" s="1454"/>
      <c r="I36" s="1454"/>
      <c r="J36" s="1454"/>
      <c r="K36" s="1454"/>
      <c r="L36" s="1454"/>
      <c r="M36" s="1454"/>
    </row>
    <row r="37" spans="1:13" ht="14.25" x14ac:dyDescent="0.2">
      <c r="A37" s="58"/>
      <c r="B37" s="698" t="s">
        <v>342</v>
      </c>
      <c r="C37" s="693"/>
      <c r="E37" s="1043"/>
      <c r="F37" s="1043"/>
      <c r="G37" s="1043"/>
      <c r="H37" s="1043"/>
      <c r="I37" s="1043"/>
      <c r="J37" s="1043"/>
      <c r="K37" s="1043"/>
      <c r="L37" s="1043"/>
      <c r="M37" s="1043"/>
    </row>
    <row r="38" spans="1:13" ht="14.25" x14ac:dyDescent="0.2">
      <c r="A38" s="58"/>
      <c r="B38" s="698" t="s">
        <v>343</v>
      </c>
      <c r="C38" s="693"/>
      <c r="E38" s="1043"/>
      <c r="F38" s="1043"/>
      <c r="G38" s="1043"/>
      <c r="H38" s="1043"/>
      <c r="I38" s="1043"/>
      <c r="J38" s="1043"/>
      <c r="K38" s="1043"/>
      <c r="L38" s="1043"/>
      <c r="M38" s="1043"/>
    </row>
    <row r="39" spans="1:13" ht="14.25" x14ac:dyDescent="0.2">
      <c r="A39" s="58"/>
      <c r="B39" s="698" t="s">
        <v>202</v>
      </c>
      <c r="C39" s="693"/>
      <c r="E39" s="1043"/>
      <c r="F39" s="1043"/>
      <c r="G39" s="1043"/>
      <c r="H39" s="1043"/>
      <c r="I39" s="1043"/>
      <c r="J39" s="1043"/>
      <c r="K39" s="1043"/>
      <c r="L39" s="1043"/>
      <c r="M39" s="1043"/>
    </row>
    <row r="40" spans="1:13" ht="14.25" x14ac:dyDescent="0.2">
      <c r="A40" s="58"/>
      <c r="B40" s="698" t="s">
        <v>348</v>
      </c>
      <c r="C40" s="693"/>
      <c r="E40" s="1043"/>
      <c r="F40" s="1043"/>
      <c r="G40" s="1043"/>
      <c r="H40" s="1043"/>
      <c r="I40" s="1043"/>
      <c r="J40" s="1043"/>
      <c r="K40" s="1043"/>
      <c r="L40" s="1043"/>
      <c r="M40" s="1043"/>
    </row>
    <row r="41" spans="1:13" ht="14.25" x14ac:dyDescent="0.2">
      <c r="A41" s="58"/>
      <c r="B41" s="698" t="s">
        <v>344</v>
      </c>
      <c r="C41" s="693"/>
      <c r="E41" s="1043"/>
      <c r="F41" s="1043"/>
      <c r="G41" s="1043"/>
      <c r="H41" s="1043"/>
      <c r="I41" s="1043"/>
      <c r="J41" s="1043"/>
      <c r="K41" s="1043"/>
      <c r="L41" s="1043"/>
      <c r="M41" s="1043"/>
    </row>
    <row r="42" spans="1:13" ht="14.25" x14ac:dyDescent="0.2">
      <c r="A42" s="58"/>
      <c r="B42" s="698" t="s">
        <v>201</v>
      </c>
      <c r="C42" s="693"/>
      <c r="E42" s="1043"/>
      <c r="F42" s="1043"/>
      <c r="G42" s="1043"/>
      <c r="H42" s="1043"/>
      <c r="I42" s="1043"/>
      <c r="J42" s="1043"/>
      <c r="K42" s="1043"/>
      <c r="L42" s="1043"/>
      <c r="M42" s="1043"/>
    </row>
    <row r="43" spans="1:13" ht="14.25" x14ac:dyDescent="0.2">
      <c r="A43" s="58"/>
      <c r="B43" s="698" t="s">
        <v>345</v>
      </c>
      <c r="C43" s="693"/>
      <c r="E43" s="1043"/>
      <c r="F43" s="1043"/>
      <c r="G43" s="1043"/>
      <c r="H43" s="1043"/>
      <c r="I43" s="1043"/>
      <c r="J43" s="1043"/>
      <c r="K43" s="1043"/>
      <c r="L43" s="1043"/>
      <c r="M43" s="1043"/>
    </row>
    <row r="44" spans="1:13" ht="15" thickBot="1" x14ac:dyDescent="0.25">
      <c r="A44" s="58"/>
      <c r="B44" s="699" t="s">
        <v>172</v>
      </c>
      <c r="C44" s="693"/>
      <c r="E44" s="1043"/>
      <c r="F44" s="1043"/>
      <c r="G44" s="1043"/>
      <c r="H44" s="1043"/>
      <c r="I44" s="1043"/>
      <c r="J44" s="1043"/>
      <c r="K44" s="1043"/>
      <c r="L44" s="1043"/>
      <c r="M44" s="1043"/>
    </row>
    <row r="45" spans="1:13" x14ac:dyDescent="0.2">
      <c r="A45" s="58"/>
      <c r="B45" s="60"/>
      <c r="C45" s="59"/>
      <c r="E45" s="1043"/>
      <c r="F45" s="1043"/>
      <c r="G45" s="1043"/>
      <c r="H45" s="1043"/>
      <c r="I45" s="1043"/>
      <c r="J45" s="1043"/>
      <c r="K45" s="1043"/>
      <c r="L45" s="1043"/>
      <c r="M45" s="1043"/>
    </row>
    <row r="46" spans="1:13" ht="16.5" thickBot="1" x14ac:dyDescent="0.25">
      <c r="A46" s="851"/>
      <c r="B46" s="852" t="s">
        <v>675</v>
      </c>
      <c r="C46" s="853"/>
      <c r="E46" s="1043"/>
      <c r="F46" s="1043"/>
      <c r="G46" s="1043"/>
      <c r="H46" s="1043"/>
      <c r="I46" s="1043"/>
      <c r="J46" s="1043"/>
      <c r="K46" s="1043"/>
      <c r="L46" s="1043"/>
      <c r="M46" s="1043"/>
    </row>
    <row r="47" spans="1:13" x14ac:dyDescent="0.2">
      <c r="A47" s="1043"/>
      <c r="B47" s="1043"/>
      <c r="C47" s="1043"/>
      <c r="E47" s="1043"/>
      <c r="F47" s="1043"/>
      <c r="G47" s="1043"/>
      <c r="H47" s="1043"/>
      <c r="I47" s="1043"/>
      <c r="J47" s="1043"/>
      <c r="K47" s="1043"/>
      <c r="L47" s="1043"/>
      <c r="M47" s="1043"/>
    </row>
    <row r="48" spans="1:13" x14ac:dyDescent="0.2">
      <c r="A48" s="1043"/>
      <c r="B48" s="1043"/>
      <c r="C48" s="1043"/>
      <c r="E48" s="1043"/>
      <c r="F48" s="1043"/>
      <c r="G48" s="1043"/>
      <c r="H48" s="1043"/>
      <c r="I48" s="1043"/>
      <c r="J48" s="1043"/>
      <c r="K48" s="1043"/>
      <c r="L48" s="1043"/>
      <c r="M48" s="1043"/>
    </row>
    <row r="49" spans="1:13" x14ac:dyDescent="0.2">
      <c r="A49" s="1043"/>
      <c r="B49" s="1043"/>
      <c r="C49" s="1043"/>
      <c r="E49" s="1043"/>
      <c r="F49" s="1043"/>
      <c r="G49" s="1043"/>
      <c r="H49" s="1043"/>
      <c r="I49" s="1043"/>
      <c r="J49" s="1043"/>
      <c r="K49" s="1043"/>
      <c r="L49" s="1043"/>
      <c r="M49" s="1043"/>
    </row>
    <row r="50" spans="1:13" x14ac:dyDescent="0.2">
      <c r="A50" s="1043"/>
      <c r="B50" s="1043"/>
      <c r="C50" s="1043"/>
      <c r="E50" s="1043"/>
      <c r="F50" s="1043"/>
      <c r="G50" s="1043"/>
      <c r="H50" s="1043"/>
      <c r="I50" s="1043"/>
      <c r="J50" s="1043"/>
      <c r="K50" s="1043"/>
      <c r="L50" s="1043"/>
      <c r="M50" s="1043"/>
    </row>
    <row r="51" spans="1:13" x14ac:dyDescent="0.2">
      <c r="A51" s="1043"/>
      <c r="B51" s="1043"/>
      <c r="C51" s="1043"/>
      <c r="E51" s="1043"/>
      <c r="F51" s="1043"/>
      <c r="G51" s="1043"/>
      <c r="H51" s="1043"/>
      <c r="I51" s="1043"/>
      <c r="J51" s="1043"/>
      <c r="K51" s="1043"/>
      <c r="L51" s="1043"/>
      <c r="M51" s="1043"/>
    </row>
    <row r="52" spans="1:13" x14ac:dyDescent="0.2">
      <c r="A52" s="1043"/>
      <c r="B52" s="1043"/>
      <c r="C52" s="1043"/>
      <c r="E52" s="1043"/>
      <c r="F52" s="1043"/>
      <c r="G52" s="1043"/>
      <c r="H52" s="1043"/>
      <c r="I52" s="1043"/>
      <c r="J52" s="1043"/>
      <c r="K52" s="1043"/>
      <c r="L52" s="1043"/>
      <c r="M52" s="1043"/>
    </row>
    <row r="53" spans="1:13" x14ac:dyDescent="0.2">
      <c r="A53" s="1043"/>
      <c r="B53" s="1043"/>
      <c r="C53" s="1043"/>
      <c r="E53" s="1043"/>
      <c r="F53" s="1043"/>
      <c r="G53" s="1043"/>
      <c r="H53" s="1043"/>
      <c r="I53" s="1043"/>
      <c r="J53" s="1043"/>
      <c r="K53" s="1043"/>
      <c r="L53" s="1043"/>
      <c r="M53" s="1043"/>
    </row>
    <row r="54" spans="1:13" x14ac:dyDescent="0.2">
      <c r="A54" s="1043"/>
      <c r="B54" s="1043"/>
      <c r="C54" s="1043"/>
      <c r="E54" s="1043"/>
      <c r="F54" s="1043"/>
      <c r="G54" s="1043"/>
      <c r="H54" s="1043"/>
      <c r="I54" s="1043"/>
      <c r="J54" s="1043"/>
      <c r="K54" s="1043"/>
      <c r="L54" s="1043"/>
      <c r="M54" s="1043"/>
    </row>
    <row r="55" spans="1:13" x14ac:dyDescent="0.2">
      <c r="A55" s="1043"/>
      <c r="B55" s="1043"/>
      <c r="C55" s="1043"/>
      <c r="E55" s="1043"/>
      <c r="F55" s="1043"/>
      <c r="G55" s="1043"/>
      <c r="H55" s="1043"/>
      <c r="I55" s="1043"/>
      <c r="J55" s="1043"/>
      <c r="K55" s="1043"/>
      <c r="L55" s="1043"/>
      <c r="M55" s="1043"/>
    </row>
    <row r="56" spans="1:13" x14ac:dyDescent="0.2">
      <c r="A56" s="1043"/>
      <c r="B56" s="1043"/>
      <c r="C56" s="1043"/>
      <c r="E56" s="1043"/>
      <c r="F56" s="1043"/>
      <c r="G56" s="1043"/>
      <c r="H56" s="1043"/>
      <c r="I56" s="1043"/>
      <c r="J56" s="1043"/>
      <c r="K56" s="1043"/>
      <c r="L56" s="1043"/>
      <c r="M56" s="1043"/>
    </row>
    <row r="57" spans="1:13" x14ac:dyDescent="0.2">
      <c r="A57" s="1043"/>
      <c r="B57" s="1043"/>
      <c r="C57" s="1043"/>
    </row>
    <row r="58" spans="1:13" x14ac:dyDescent="0.2">
      <c r="A58" s="1043"/>
      <c r="B58" s="1043"/>
      <c r="C58" s="1043"/>
    </row>
    <row r="59" spans="1:13" x14ac:dyDescent="0.2">
      <c r="A59" s="1043"/>
      <c r="B59" s="1043"/>
      <c r="C59" s="1043"/>
    </row>
    <row r="60" spans="1:13" x14ac:dyDescent="0.2">
      <c r="A60" s="1043"/>
      <c r="B60" s="1043"/>
      <c r="C60" s="1043"/>
    </row>
    <row r="61" spans="1:13" x14ac:dyDescent="0.2">
      <c r="A61" s="1043"/>
      <c r="B61" s="1043"/>
      <c r="C61" s="1043"/>
    </row>
    <row r="62" spans="1:13" x14ac:dyDescent="0.2">
      <c r="A62" s="1043"/>
      <c r="B62" s="1043"/>
      <c r="C62" s="1043"/>
    </row>
    <row r="63" spans="1:13" x14ac:dyDescent="0.2">
      <c r="A63" s="1043"/>
      <c r="B63" s="1043"/>
      <c r="C63" s="1043"/>
    </row>
    <row r="64" spans="1:13" x14ac:dyDescent="0.2">
      <c r="A64" s="1043"/>
      <c r="B64" s="1043"/>
      <c r="C64" s="1043"/>
    </row>
    <row r="65" spans="1:3" x14ac:dyDescent="0.2">
      <c r="A65" s="1043"/>
      <c r="B65" s="1043"/>
      <c r="C65" s="1043"/>
    </row>
    <row r="66" spans="1:3" x14ac:dyDescent="0.2">
      <c r="A66" s="1043"/>
      <c r="B66" s="1043"/>
      <c r="C66" s="1043"/>
    </row>
    <row r="67" spans="1:3" x14ac:dyDescent="0.2">
      <c r="A67" s="1043"/>
      <c r="B67" s="1043"/>
      <c r="C67" s="1043"/>
    </row>
    <row r="68" spans="1:3" x14ac:dyDescent="0.2">
      <c r="A68" s="1043"/>
      <c r="B68" s="1043"/>
      <c r="C68" s="1043"/>
    </row>
    <row r="69" spans="1:3" x14ac:dyDescent="0.2">
      <c r="A69" s="1043"/>
      <c r="B69" s="1043"/>
      <c r="C69" s="1043"/>
    </row>
    <row r="70" spans="1:3" x14ac:dyDescent="0.2">
      <c r="A70" s="1043"/>
      <c r="B70" s="1043"/>
      <c r="C70" s="1043"/>
    </row>
    <row r="71" spans="1:3" x14ac:dyDescent="0.2">
      <c r="A71" s="1043"/>
      <c r="B71" s="1043"/>
      <c r="C71" s="1043"/>
    </row>
    <row r="72" spans="1:3" x14ac:dyDescent="0.2">
      <c r="A72" s="1043"/>
      <c r="B72" s="1043"/>
      <c r="C72" s="1043"/>
    </row>
    <row r="73" spans="1:3" x14ac:dyDescent="0.2">
      <c r="A73" s="1043"/>
      <c r="B73" s="1043"/>
      <c r="C73" s="1043"/>
    </row>
    <row r="74" spans="1:3" x14ac:dyDescent="0.2">
      <c r="A74" s="1043"/>
      <c r="B74" s="1043"/>
      <c r="C74" s="1043"/>
    </row>
  </sheetData>
  <mergeCells count="7">
    <mergeCell ref="F35:M36"/>
    <mergeCell ref="F2:M2"/>
    <mergeCell ref="B4:B6"/>
    <mergeCell ref="F3:M3"/>
    <mergeCell ref="F4:M4"/>
    <mergeCell ref="E8:M9"/>
    <mergeCell ref="E17:M18"/>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19</vt:i4>
      </vt:variant>
    </vt:vector>
  </HeadingPairs>
  <TitlesOfParts>
    <vt:vector size="41" baseType="lpstr">
      <vt:lpstr>Title</vt:lpstr>
      <vt:lpstr>802.11 Cover</vt:lpstr>
      <vt:lpstr>Courtesy Notice</vt:lpstr>
      <vt:lpstr> Agenda Graphic</vt:lpstr>
      <vt:lpstr>802.11 WG Agenda</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2011-09-20T22:41:20Z</cp:lastPrinted>
  <dcterms:created xsi:type="dcterms:W3CDTF">2007-05-08T22:03:28Z</dcterms:created>
  <dcterms:modified xsi:type="dcterms:W3CDTF">2011-11-07T16:06:18Z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