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Meetings/23_11/"/>
    </mc:Choice>
  </mc:AlternateContent>
  <xr:revisionPtr revIDLastSave="25" documentId="8_{54D5FF14-7467-466C-B271-4B2C8823829B}" xr6:coauthVersionLast="47" xr6:coauthVersionMax="47" xr10:uidLastSave="{FA8234D6-7589-4A8A-B299-E2E30EE63CCE}"/>
  <bookViews>
    <workbookView xWindow="-21810" yWindow="0" windowWidth="16290" windowHeight="15195" xr2:uid="{00000000-000D-0000-FFFF-FFFF00000000}"/>
  </bookViews>
  <sheets>
    <sheet name="EC_Closing_Agenda" sheetId="1" r:id="rId1"/>
  </sheets>
  <definedNames>
    <definedName name="_xlnm.Print_Area" localSheetId="0">EC_Closing_Agenda!$A$1:$F$103</definedName>
    <definedName name="Print_Area_MI">EC_Closing_Agenda!$A$1:$E$21</definedName>
    <definedName name="PRINT_AREA_MI_1">EC_Closing_Agenda!$A$1:$E$21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6" i="1" l="1"/>
  <c r="F65" i="1"/>
  <c r="A65" i="1"/>
  <c r="A13" i="1" l="1"/>
  <c r="F99" i="1"/>
  <c r="A45" i="1" l="1"/>
  <c r="A46" i="1"/>
  <c r="F8" i="1"/>
  <c r="A48" i="1" l="1"/>
  <c r="A47" i="1"/>
  <c r="A80" i="1"/>
  <c r="F9" i="1" l="1"/>
  <c r="F10" i="1" s="1"/>
  <c r="A22" i="1"/>
  <c r="A81" i="1"/>
  <c r="A57" i="1"/>
  <c r="A58" i="1" s="1"/>
  <c r="A11" i="1"/>
  <c r="A9" i="1"/>
  <c r="A8" i="1"/>
  <c r="A14" i="1" l="1"/>
  <c r="A15" i="1" s="1"/>
  <c r="A16" i="1" s="1"/>
  <c r="A17" i="1" s="1"/>
  <c r="A18" i="1" s="1"/>
  <c r="A19" i="1" s="1"/>
  <c r="A59" i="1"/>
  <c r="A49" i="1"/>
  <c r="A50" i="1" s="1"/>
  <c r="A23" i="1"/>
  <c r="A24" i="1" s="1"/>
  <c r="A86" i="1"/>
  <c r="A92" i="1" s="1"/>
  <c r="A93" i="1" s="1"/>
  <c r="A94" i="1" s="1"/>
  <c r="A82" i="1"/>
  <c r="A83" i="1" s="1"/>
  <c r="A84" i="1" s="1"/>
  <c r="A85" i="1" s="1"/>
  <c r="A51" i="1" l="1"/>
  <c r="A53" i="1" s="1"/>
  <c r="A25" i="1"/>
  <c r="A95" i="1"/>
  <c r="A60" i="1"/>
  <c r="F11" i="1"/>
  <c r="A87" i="1"/>
  <c r="A88" i="1" s="1"/>
  <c r="A66" i="1" l="1"/>
  <c r="A67" i="1" s="1"/>
  <c r="A68" i="1" s="1"/>
  <c r="A69" i="1" s="1"/>
  <c r="A70" i="1" s="1"/>
  <c r="A71" i="1" s="1"/>
  <c r="A61" i="1"/>
  <c r="A62" i="1" s="1"/>
  <c r="A63" i="1" s="1"/>
  <c r="A64" i="1" s="1"/>
  <c r="A35" i="1"/>
  <c r="A36" i="1" s="1"/>
  <c r="A37" i="1" s="1"/>
  <c r="A38" i="1" s="1"/>
  <c r="A39" i="1" s="1"/>
  <c r="A26" i="1"/>
  <c r="A27" i="1" s="1"/>
  <c r="A28" i="1" s="1"/>
  <c r="A29" i="1" s="1"/>
  <c r="A30" i="1" s="1"/>
  <c r="A31" i="1" s="1"/>
  <c r="A32" i="1" s="1"/>
  <c r="A33" i="1" s="1"/>
  <c r="A34" i="1" s="1"/>
  <c r="A52" i="1"/>
  <c r="A40" i="1"/>
  <c r="F12" i="1"/>
  <c r="F13" i="1" s="1"/>
  <c r="F14" i="1" s="1"/>
  <c r="F15" i="1" s="1"/>
  <c r="F16" i="1" s="1"/>
  <c r="A89" i="1"/>
  <c r="A90" i="1" s="1"/>
  <c r="A91" i="1" s="1"/>
  <c r="A72" i="1" l="1"/>
  <c r="A73" i="1" s="1"/>
  <c r="A76" i="1"/>
  <c r="A77" i="1" s="1"/>
  <c r="A74" i="1"/>
  <c r="A75" i="1" s="1"/>
  <c r="F17" i="1"/>
  <c r="F18" i="1" l="1"/>
  <c r="F19" i="1" s="1"/>
  <c r="F20" i="1" s="1"/>
  <c r="F21" i="1" s="1"/>
  <c r="F22" i="1" s="1"/>
  <c r="F23" i="1" s="1"/>
  <c r="F24" i="1" s="1"/>
  <c r="F25" i="1" s="1"/>
  <c r="F35" i="1" l="1"/>
  <c r="F36" i="1" s="1"/>
  <c r="F37" i="1" s="1"/>
  <c r="F38" i="1" s="1"/>
  <c r="F47" i="1" s="1"/>
  <c r="F26" i="1"/>
  <c r="F27" i="1" s="1"/>
  <c r="F28" i="1" s="1"/>
  <c r="F29" i="1" s="1"/>
  <c r="F30" i="1" s="1"/>
  <c r="F31" i="1" s="1"/>
  <c r="F32" i="1" s="1"/>
  <c r="F33" i="1" s="1"/>
  <c r="F34" i="1" s="1"/>
  <c r="F39" i="1" l="1"/>
  <c r="F40" i="1" s="1"/>
  <c r="F41" i="1" s="1"/>
  <c r="F42" i="1" s="1"/>
  <c r="F43" i="1" s="1"/>
  <c r="F44" i="1" s="1"/>
  <c r="F45" i="1" s="1"/>
  <c r="F46" i="1" s="1"/>
  <c r="F48" i="1" s="1"/>
  <c r="F49" i="1" s="1"/>
  <c r="F50" i="1" s="1"/>
  <c r="F51" i="1" s="1"/>
  <c r="F52" i="1"/>
  <c r="F53" i="1" s="1"/>
  <c r="F54" i="1" s="1"/>
  <c r="F55" i="1" l="1"/>
  <c r="F56" i="1"/>
  <c r="F57" i="1" l="1"/>
  <c r="F58" i="1" l="1"/>
  <c r="F59" i="1" l="1"/>
  <c r="F60" i="1" s="1"/>
  <c r="F61" i="1" l="1"/>
  <c r="F62" i="1" s="1"/>
  <c r="F63" i="1" s="1"/>
  <c r="F64" i="1" s="1"/>
  <c r="F67" i="1" s="1"/>
  <c r="F68" i="1" s="1"/>
  <c r="F69" i="1" s="1"/>
  <c r="F70" i="1" s="1"/>
  <c r="F71" i="1" s="1"/>
  <c r="F72" i="1" s="1"/>
  <c r="F73" i="1" s="1"/>
  <c r="F74" i="1" s="1"/>
  <c r="F75" i="1" s="1"/>
  <c r="F76" i="1" s="1"/>
  <c r="F77" i="1" s="1"/>
  <c r="F78" i="1" s="1"/>
  <c r="F79" i="1" s="1"/>
  <c r="F80" i="1" s="1"/>
  <c r="F81" i="1" s="1"/>
  <c r="F82" i="1" s="1"/>
  <c r="F83" i="1" s="1"/>
  <c r="F84" i="1" s="1"/>
  <c r="F85" i="1" s="1"/>
  <c r="F86" i="1" s="1"/>
  <c r="F87" i="1" s="1"/>
  <c r="F88" i="1" s="1"/>
  <c r="F89" i="1" s="1"/>
  <c r="F90" i="1" s="1"/>
  <c r="F91" i="1" s="1"/>
  <c r="F92" i="1" s="1"/>
  <c r="F93" i="1" s="1"/>
  <c r="F94" i="1" s="1"/>
  <c r="F95" i="1" s="1"/>
  <c r="F96" i="1" s="1"/>
  <c r="F97" i="1" s="1"/>
  <c r="F98" i="1" s="1"/>
</calcChain>
</file>

<file path=xl/sharedStrings.xml><?xml version="1.0" encoding="utf-8"?>
<sst xmlns="http://schemas.openxmlformats.org/spreadsheetml/2006/main" count="217" uniqueCount="101">
  <si>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</si>
  <si>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</si>
  <si>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</si>
  <si>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</si>
  <si>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</si>
  <si>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</si>
  <si>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</si>
  <si>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</si>
  <si>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</si>
  <si>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</si>
  <si>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</si>
  <si>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</si>
  <si>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</si>
  <si>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Information Items</t>
  </si>
  <si>
    <t>Executive secretary report</t>
  </si>
  <si>
    <t>D'Ambrosia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</si>
  <si>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</si>
  <si>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</si>
  <si>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</si>
  <si>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</si>
  <si>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</si>
  <si>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802.18</t>
  </si>
  <si>
    <t>IEEE 802.19</t>
  </si>
  <si>
    <t>IEEE 802.1</t>
  </si>
  <si>
    <t>IEEE 802.3</t>
  </si>
  <si>
    <t>IEEE 802.11</t>
  </si>
  <si>
    <t>Law</t>
  </si>
  <si>
    <t>IEEE 802.15</t>
  </si>
  <si>
    <t>Marks</t>
  </si>
  <si>
    <t>IEEE 802.24</t>
  </si>
  <si>
    <t>IEEE 802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</si>
  <si>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</si>
  <si>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</si>
  <si>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</si>
  <si>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</si>
  <si>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</si>
  <si>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</si>
  <si>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</si>
  <si>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</si>
  <si>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802 / ITU SC Report</t>
  </si>
  <si>
    <t>802 / IETF SC Report</t>
  </si>
  <si>
    <t>Godfrey</t>
  </si>
  <si>
    <t>LMSC Liaisons and External Communications</t>
  </si>
  <si>
    <t>Break</t>
  </si>
  <si>
    <t xml:space="preserve">802 / JTC1 SC Report </t>
  </si>
  <si>
    <t>Stanley</t>
  </si>
  <si>
    <t>Zimmerman</t>
  </si>
  <si>
    <t>Action Item Review</t>
  </si>
  <si>
    <t>Future Meetings</t>
  </si>
  <si>
    <t>802 Public Visibility SC Report</t>
  </si>
  <si>
    <t>Executive Committee Study Groups, WG Study Groups, and TAGs</t>
  </si>
  <si>
    <t>IEEE Standards Board, SA Ballot Items, and  Industry Connections</t>
  </si>
  <si>
    <t>DT</t>
  </si>
  <si>
    <t>Any Other Business</t>
  </si>
  <si>
    <t>802/SA Task Force Meeting Reminder</t>
  </si>
  <si>
    <t>Powell</t>
  </si>
  <si>
    <t>Au</t>
  </si>
  <si>
    <t>Rule Changes</t>
  </si>
  <si>
    <t>Baykas</t>
  </si>
  <si>
    <t>GIlb</t>
  </si>
  <si>
    <t xml:space="preserve">Call for Tutorials for Mar 2024 Plenary </t>
  </si>
  <si>
    <t>Yee</t>
  </si>
  <si>
    <t>AGENDA  -  IEEE 802 LMSC EXECUTIVE COMMITTEE MEETING
IEEE 802 LMSC 134th Plenary Session</t>
  </si>
  <si>
    <t xml:space="preserve">Friday (17 Nov 2023) 2300 – Sat (18 Nov 2023) 0400 UTC 
(1:00 pm to 6:00 pm HAST)
</t>
  </si>
  <si>
    <t xml:space="preserve">Announcement of 802 EC Interim Telecons
</t>
  </si>
  <si>
    <t>Executive Session
Discussion Topic: External Opportunity</t>
  </si>
  <si>
    <t>ME*</t>
  </si>
  <si>
    <t>IEEE 802.3 Ethernet for Automotive Imaging Sensors Study Group (first rechartering)
Motion: Grant the 1st rechartering of IEEE 802.3 Ethernet for Automotive Imaging Sensors Study Group
M: Law     S: D'Ambrosia</t>
  </si>
  <si>
    <t>To NesCom - IEEE P802.3-2022/Cor 1 (IEEE 802.3dn) Multi-Gigabit Automotive MDI return loss PAR (48-hour rule)
Motion: Approve forwarding IEEE P802.3-2022/Cor 1 (IEEE 802.3dn) PAR documentation in &lt;https://mentor.ieee.org/802-ec/dcn/23/ec-23-0210-00-00EC-ieee-p802-3-2022-cor-1-draft-par.pdf&gt; to NesCom
M: Law     S: D'Ambrosia</t>
  </si>
  <si>
    <t>To Standards Association ballot (conditional) - IEEE P802.3cw
Motion: Conditionally approve sending IEEE P802.3cw 400 Gb/s over DWDM Systems to Standards Association ballot Confirm the updated CSD for IEEE P802.3cw in &lt;https://mentor.ieee.org/802-ec/dcn/23/ec-23-0211-00-00EC-ieee-p802-3cw-modified-csd.pdf&gt;
M: Law     S: D'Ambrosia</t>
  </si>
  <si>
    <t>To RevCom (conditional) - IEEE P802.3df 400 Gb/s and 800 Gb/s Ethernet
Motion: Conditionally approve sending IEEE P802.3df to RevCom 
Confirm the CSD for IEEE P802.3df in &lt;https://mentor.ieee.org/802-ec/dcn/21/ec-21-0306-01-ACSD-p802-3df.pdf&gt;
M: Law     S: D'Ambrosia</t>
  </si>
  <si>
    <t>MI*</t>
  </si>
  <si>
    <t>Appointment of liaison officer from IEEE 802.3 to ITU-T SG15
Motion: Confirm the appointment of Tom Huber as the IEEE 802.3 liaison officer to ITU-T SG15
M: Law     S: D'Ambrosia</t>
  </si>
  <si>
    <t>Liaison reply to ITU-T SG15 regarding G.652 fiber link property</t>
  </si>
  <si>
    <t>802 / JTC1 SC - Communication JTC1 SC Status to SC6</t>
  </si>
  <si>
    <t>IEEE Milestone Update</t>
  </si>
  <si>
    <t>Thompson</t>
  </si>
  <si>
    <t xml:space="preserve">Liaison Statement Approval, ISO/IEC JTC1/SC6
Motion: IEEE 802.15 WG requests IEEE 802 EC approval to forward IEEE Std 802.15.3™-2023 to ISO/IEC JTC1/SC6, for information under the PSDO agreement.
M: Powell     S: </t>
  </si>
  <si>
    <t xml:space="preserve">Liaison Statement Approval, ISO/IEC JTC1/SC6
Motion: IEEE 802.15 WG requests IEEE 802 EC approval to forward IEEE Std 802.15.4y™-2021 to ISO/IEC JTC1/SC6, for information under the PSDO agreement.
M: Powell     S: </t>
  </si>
  <si>
    <t xml:space="preserve">To NesCom, IEEE P802.19.3a Recommended Practice Amendment: Enhanced sub-1 Gz Coexistence
</t>
  </si>
  <si>
    <t>IEEE 802.19 Enhanced sub-1GHz Coexistence Study Group
Motion: Grant the 1st rechartering of the 802.19  Enhanced sub-1GHz Coexistence Study Group
M: Baykas     S: D'Ambrosia</t>
  </si>
  <si>
    <t>Orientation Program Report</t>
  </si>
  <si>
    <t>To NesCom:P802.1CB-2017/Cor1
Motion: •	Approve forwarding P802.1CB-2017/Cor1 PAR documentation in https://www.ieee802.org/1/files/public/docs2023/cb-cor1-PAR-1123-v01.pdf  to NesCom
M: Parsons     S: Law</t>
  </si>
  <si>
    <t>To NesCom:P802.1AXdz
Motion: Approve forwarding P802.1AXdz PAR documentation in https://www.ieee802.org/1/files/public/docs2023/dz-PAR-1123-v01.pdf to NesCom
Approve CSD documentation in https://www.ieee802.org/1/files/public/docs2023/dz-CSD-1123-v01.pdf
M: Parsons     S: Law</t>
  </si>
  <si>
    <t>To Standards Association ballot, P802.1Qdj D2.0 
Motion: Approve sending P802.1Qdj D2.0 to Standards Association ballot
Confirm the CSD for P802.1Qdj in https://mentor.ieee.org/802-ec/dcn/19/ec-19-0139-00-ACSD-p802-1qdj.pdf
M: Parsons     S: Marks</t>
  </si>
  <si>
    <t>To Standards Association ballot, P802.1ASdn D2.0 
Motion: Approve sending P802.1ASdn D2.0 to Standards Association ballot
Confirm the CSD for P802.1ASdn in https://mentor.ieee.org/802-ec/dcn/20/ec-20-0202-00-ACSD-p802-1asdn.pdf  
M: Parsons     S: Marks</t>
  </si>
  <si>
    <t>To Standards Association ballot (conditional) - P802.1ASdm D2.0 
Motion - Conditionally approve sending P802.1ASdm D2.0 to Standards Association ballot
Confirm the CSD for P802.1ASdm in https://mentor.ieee.org/802-ec/dcn/20/ec-20-0093-01-ACSD-p802-1asdm.pdf 
M: Parsons     S: Marks</t>
  </si>
  <si>
    <t>To Standards Association ballot (Conditional) - P802.1Qdx D2.0
Motion: •	Conditionally approve sending P802.1Qdx D2.0 to Standards Association ballot
Confirm the CSD for P802.1Qdx in https://mentor.ieee.org/802-ec/dcn/23/ec-23-0075-00-ACSD-p802-1qdx.pdf 
M: Parsons     S: Marks</t>
  </si>
  <si>
    <t>To RevCom: P802.1ASdr 
Motion: Approve sending P802.1ASdr to RevCom
Approve CSD documentation in https://mentor.ieee.org/802-ec/dcn/21/ec-21-0097-00-ACSD-p802-1asdr.pdf
M: Parsons     S: Marks</t>
  </si>
  <si>
    <t>To RevCom (conditional), P802.1CS-2020/Cor1
Motion: Conditionally approve sending P802.1CS-2020/Cor1 to RevCom
M: Parsons     S: Marks</t>
  </si>
  <si>
    <t>Approve submission of the following draft(s) to ISO/IEC JTC1/SC6 for information under the PSDO agreement, once SA Balloting begins:    IEEE P802.1Qdj, IEEE P802.1Qdx, IEEE P802.1ASdm, IEEE P802-REVc
M: Parsons     S: Marks</t>
  </si>
  <si>
    <t>•	Approve submission of the following comment responses to ISO/IEC JTC1/SC6 for information under the PSDO agreement:  
IEEE 802.1Qcz-2023
https://www.ieee802.org/1/files/public/docs2023/liaison-randall-SC6CommentResponseQcz-1123.pdf 
IEEE 802.1AEdk-2023
https://www.ieee802.org/1/files/public/docs2023/liaison-randall-SC6CommentResponseAEdk-1123.pdf
M: Parsons     S: Marks</t>
  </si>
  <si>
    <t>To NesCom - IEEE P802.3dh PAR Withdrawal Request</t>
  </si>
  <si>
    <t>Liaison liaison to ITU-T SG15 - IEEE P802.3df Status Update
The IEEE 802.3 liaison letter regarding IEEE P802.3df status update can be accessed at https://mentor.ieee.org/802-ec/dcn/23/ec-23-0217-00-00EC-liaison_x0002_to-itu-t-sg15-regarding-ieee-p802-3df-status-update.pdf</t>
  </si>
  <si>
    <r>
      <t xml:space="preserve">Liaison letters to ITU-T SG15 - IEEE 802.3 updates to ITU-T SG15 standardisation overview and work plans
 </t>
    </r>
    <r>
      <rPr>
        <sz val="8"/>
        <color rgb="FF000000"/>
        <rFont val="Symbol"/>
        <family val="1"/>
        <charset val="2"/>
      </rPr>
      <t>·</t>
    </r>
    <r>
      <rPr>
        <sz val="11.2"/>
        <color rgb="FF000000"/>
        <rFont val="Cambria"/>
        <family val="1"/>
      </rPr>
      <t xml:space="preserve"> </t>
    </r>
    <r>
      <rPr>
        <sz val="8"/>
        <color rgb="FF000000"/>
        <rFont val="Cambria"/>
        <family val="1"/>
      </rPr>
      <t xml:space="preserve">Access Network Transport (ANT) standardisation overview and work plan - &lt;https://mentor.ieee.org/802ec/dcn/23/ec-23-0215-00-00EC-liaison-reply-to-itu-t-sg15-on-ant-workplan.pdf&gt;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 xml:space="preserve"> Home Network Transport (HNT) standardisation overview and work plan - &lt;https://mentor.ieee.org/802-ec/dcn/23/ec-23-0214-00-00EC-liaison-reply-to-itu-t-sg15-on-hnt-workplan.pdf&gt;,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 xml:space="preserve"> Optical Transport Networks &amp; Technologies (OTNT) standardisation overview and work plans - &lt;https://mentor.ieee.org/802-ec/dcn/23/ec-23-0213-00-00EC-liaison-reply-to-itu-t-sg15-on-otnt-workplan.pdf&gt;.</t>
    </r>
  </si>
  <si>
    <r>
      <t xml:space="preserve">Liaison to IETF DetNet WG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>Approve https://www.ieee802.org/1/files/public/docs2023/liaison-IETF-DetNet-status-update-1123-v01.pdf as communication to the IETF Deterministic Networking (DetNet) WG, granting the IEEE 802.1 WG chair (or his delegate) editorial license.</t>
    </r>
  </si>
  <si>
    <t>Approve Liaison to IEC TC 64 MT 2
Motion: Approve IEEE 802.3 requesting a Category C Liaison with IEC TC 64 MT 2 Current carrying capacity of conductors and related  overcurrent protection Confirm the appointment of David Law as an IEEE 802.3 liaison officer to serve as the IEEE 802.3 Category C Liaison representative to IEC TC 64 MT 2
M: Zimmerman     S: D'Ambrosia</t>
  </si>
  <si>
    <t>R4</t>
  </si>
  <si>
    <t>To NesCom: P802.1ACea 
Motion: Approve forwarding P802.1ACea PAR documentation in https://www.ieee802.org/1/files/public/docs2023/ea-PAR-1123-v01.pdf  to NesCom
Approve CSD documentation in https://www.ieee802.org/1/files/public/docs2023/ea-CSD-1123-v01.pdf
M: Parsons     S: Marks</t>
  </si>
  <si>
    <t>Approve submission of the following draft(s) to ISO/IEC JTC1/SC6 for adoption under the PSDO agreement, once approved and published:   IEEE 802.1ASdr, IEEE 802.1CS-2020/Cor1
M: Parsons     S: Marks</t>
  </si>
  <si>
    <r>
      <t xml:space="preserve">Liaison to IETF MADINAS WG 
</t>
    </r>
    <r>
      <rPr>
        <sz val="8"/>
        <color rgb="FF000000"/>
        <rFont val="Symbol"/>
        <family val="1"/>
        <charset val="2"/>
      </rPr>
      <t>·</t>
    </r>
    <r>
      <rPr>
        <sz val="8"/>
        <color rgb="FF000000"/>
        <rFont val="Cambria"/>
        <family val="1"/>
      </rPr>
      <t xml:space="preserve"> https://mentor.ieee.org/802-ec/dcn/23/ec-23-0225-01-00EC-802-1-agenda-items-november-2023.pptx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</si>
</sst>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 &quot;General"/>
    <numFmt numFmtId="165" formatCode="hh&quot;:&quot;mm&quot; &quot;AM/PM&quot; &quot;"/>
    <numFmt numFmtId="166" formatCode="0.000"/>
  </numFmts>
  <fonts count="28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sz val="8"/>
      <color rgb="FF000000"/>
      <name val="Symbol"/>
      <family val="1"/>
      <charset val="2"/>
    </font>
    <font>
      <sz val="11.2"/>
      <color rgb="FF000000"/>
      <name val="Cambria"/>
      <family val="1"/>
    </font>
    <font>
      <b/>
      <strike/>
      <sz val="8"/>
      <color rgb="FF000000"/>
      <name val="Cambria"/>
      <family val="1"/>
    </font>
    <font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sz val="8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7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41">
    <xf numFmtId="164" fontId="0" fillId="0" borderId="0" xfId="0"/>
    <xf numFmtId="164" fontId="19" fillId="0" borderId="0" xfId="0" applyFont="1" applyAlignment="1">
      <alignment vertical="top"/>
    </xf>
    <xf numFmtId="164" fontId="18" fillId="0" borderId="11" xfId="0" applyFont="1" applyBorder="1" applyAlignment="1">
      <alignment vertical="top" wrapText="1"/>
    </xf>
    <xf numFmtId="2" fontId="18" fillId="0" borderId="11" xfId="0" applyNumberFormat="1" applyFont="1" applyBorder="1" applyAlignment="1">
      <alignment horizontal="left" vertical="top"/>
    </xf>
    <xf numFmtId="164" fontId="18" fillId="0" borderId="11" xfId="0" applyFont="1" applyBorder="1" applyAlignment="1">
      <alignment vertical="top"/>
    </xf>
    <xf numFmtId="2" fontId="18" fillId="0" borderId="11" xfId="0" applyNumberFormat="1" applyFont="1" applyBorder="1" applyAlignment="1">
      <alignment vertical="top"/>
    </xf>
    <xf numFmtId="164" fontId="20" fillId="0" borderId="0" xfId="0" applyFont="1" applyAlignment="1">
      <alignment vertical="top"/>
    </xf>
    <xf numFmtId="2" fontId="18" fillId="0" borderId="13" xfId="0" applyNumberFormat="1" applyFont="1" applyBorder="1" applyAlignment="1">
      <alignment horizontal="left" vertical="top"/>
    </xf>
    <xf numFmtId="165" fontId="18" fillId="0" borderId="10" xfId="0" applyNumberFormat="1" applyFont="1" applyBorder="1" applyAlignment="1">
      <alignment vertical="top"/>
    </xf>
    <xf numFmtId="2" fontId="18" fillId="0" borderId="14" xfId="0" applyNumberFormat="1" applyFont="1" applyBorder="1" applyAlignment="1">
      <alignment horizontal="left" vertical="top"/>
    </xf>
    <xf numFmtId="164" fontId="20" fillId="0" borderId="11" xfId="0" applyFont="1" applyBorder="1" applyAlignment="1">
      <alignment vertical="top"/>
    </xf>
    <xf numFmtId="166" fontId="18" fillId="0" borderId="11" xfId="0" applyNumberFormat="1" applyFont="1" applyBorder="1" applyAlignment="1">
      <alignment horizontal="left" vertical="top"/>
    </xf>
    <xf numFmtId="164" fontId="21" fillId="0" borderId="11" xfId="0" applyFont="1" applyBorder="1" applyAlignment="1">
      <alignment vertical="top" wrapText="1"/>
    </xf>
    <xf numFmtId="164" fontId="19" fillId="0" borderId="11" xfId="0" applyFont="1" applyBorder="1" applyAlignment="1">
      <alignment vertical="top"/>
    </xf>
    <xf numFmtId="164" fontId="18" fillId="0" borderId="10" xfId="0" applyFont="1" applyBorder="1" applyAlignment="1">
      <alignment horizontal="left" vertical="top"/>
    </xf>
    <xf numFmtId="164" fontId="18" fillId="0" borderId="10" xfId="0" applyFont="1" applyBorder="1" applyAlignment="1">
      <alignment vertical="top"/>
    </xf>
    <xf numFmtId="164" fontId="18" fillId="0" borderId="10" xfId="0" applyFont="1" applyBorder="1" applyAlignment="1">
      <alignment horizontal="center" vertical="top" wrapText="1"/>
    </xf>
    <xf numFmtId="164" fontId="18" fillId="0" borderId="10" xfId="0" applyFont="1" applyBorder="1" applyAlignment="1">
      <alignment vertical="top" wrapText="1"/>
    </xf>
    <xf numFmtId="49" fontId="18" fillId="0" borderId="10" xfId="0" applyNumberFormat="1" applyFont="1" applyBorder="1" applyAlignment="1">
      <alignment horizontal="left" vertical="top"/>
    </xf>
    <xf numFmtId="164" fontId="18" fillId="14" borderId="10" xfId="0" applyFont="1" applyFill="1" applyBorder="1" applyAlignment="1">
      <alignment horizontal="left" vertical="top"/>
    </xf>
    <xf numFmtId="164" fontId="18" fillId="14" borderId="10" xfId="0" applyFont="1" applyFill="1" applyBorder="1" applyAlignment="1">
      <alignment vertical="top"/>
    </xf>
    <xf numFmtId="164" fontId="18" fillId="14" borderId="10" xfId="0" applyFont="1" applyFill="1" applyBorder="1" applyAlignment="1">
      <alignment vertical="top" wrapText="1"/>
    </xf>
    <xf numFmtId="164" fontId="20" fillId="14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horizontal="left" vertical="top"/>
    </xf>
    <xf numFmtId="164" fontId="18" fillId="18" borderId="10" xfId="0" applyFont="1" applyFill="1" applyBorder="1" applyAlignment="1">
      <alignment vertical="top"/>
    </xf>
    <xf numFmtId="164" fontId="18" fillId="18" borderId="10" xfId="0" applyFont="1" applyFill="1" applyBorder="1" applyAlignment="1">
      <alignment vertical="top" wrapText="1"/>
    </xf>
    <xf numFmtId="165" fontId="18" fillId="18" borderId="10" xfId="0" applyNumberFormat="1" applyFont="1" applyFill="1" applyBorder="1" applyAlignment="1">
      <alignment vertical="top"/>
    </xf>
    <xf numFmtId="2" fontId="18" fillId="0" borderId="12" xfId="0" applyNumberFormat="1" applyFont="1" applyBorder="1" applyAlignment="1">
      <alignment horizontal="left" vertical="top"/>
    </xf>
    <xf numFmtId="2" fontId="18" fillId="0" borderId="12" xfId="0" applyNumberFormat="1" applyFont="1" applyBorder="1" applyAlignment="1">
      <alignment vertical="top"/>
    </xf>
    <xf numFmtId="2" fontId="18" fillId="0" borderId="12" xfId="0" applyNumberFormat="1" applyFont="1" applyBorder="1" applyAlignment="1">
      <alignment vertical="top" wrapText="1"/>
    </xf>
    <xf numFmtId="2" fontId="18" fillId="0" borderId="18" xfId="0" applyNumberFormat="1" applyFont="1" applyBorder="1" applyAlignment="1">
      <alignment horizontal="left" vertical="top"/>
    </xf>
    <xf numFmtId="164" fontId="19" fillId="0" borderId="19" xfId="0" applyFont="1" applyBorder="1" applyAlignment="1">
      <alignment vertical="top"/>
    </xf>
    <xf numFmtId="164" fontId="19" fillId="0" borderId="15" xfId="0" applyFont="1" applyBorder="1" applyAlignment="1">
      <alignment vertical="top"/>
    </xf>
    <xf numFmtId="164" fontId="18" fillId="0" borderId="14" xfId="0" applyFont="1" applyBorder="1" applyAlignment="1">
      <alignment vertical="top" wrapText="1"/>
    </xf>
    <xf numFmtId="164" fontId="19" fillId="0" borderId="14" xfId="0" applyFont="1" applyBorder="1" applyAlignment="1">
      <alignment vertical="top"/>
    </xf>
    <xf numFmtId="166" fontId="18" fillId="19" borderId="11" xfId="0" applyNumberFormat="1" applyFont="1" applyFill="1" applyBorder="1" applyAlignment="1">
      <alignment horizontal="left" vertical="top"/>
    </xf>
    <xf numFmtId="2" fontId="18" fillId="19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/>
    </xf>
    <xf numFmtId="2" fontId="18" fillId="20" borderId="11" xfId="0" applyNumberFormat="1" applyFont="1" applyFill="1" applyBorder="1" applyAlignment="1">
      <alignment vertical="top"/>
    </xf>
    <xf numFmtId="2" fontId="18" fillId="16" borderId="20" xfId="0" applyNumberFormat="1" applyFont="1" applyFill="1" applyBorder="1" applyAlignment="1">
      <alignment horizontal="left" vertical="top"/>
    </xf>
    <xf numFmtId="2" fontId="18" fillId="16" borderId="21" xfId="0" applyNumberFormat="1" applyFont="1" applyFill="1" applyBorder="1" applyAlignment="1">
      <alignment vertical="top"/>
    </xf>
    <xf numFmtId="164" fontId="19" fillId="16" borderId="21" xfId="0" applyFont="1" applyFill="1" applyBorder="1" applyAlignment="1">
      <alignment vertical="top"/>
    </xf>
    <xf numFmtId="1" fontId="18" fillId="0" borderId="10" xfId="0" applyNumberFormat="1" applyFont="1" applyBorder="1" applyAlignment="1">
      <alignment vertical="top"/>
    </xf>
    <xf numFmtId="1" fontId="20" fillId="14" borderId="10" xfId="0" applyNumberFormat="1" applyFont="1" applyFill="1" applyBorder="1" applyAlignment="1">
      <alignment vertical="top"/>
    </xf>
    <xf numFmtId="1" fontId="18" fillId="18" borderId="10" xfId="0" applyNumberFormat="1" applyFont="1" applyFill="1" applyBorder="1" applyAlignment="1">
      <alignment vertical="top"/>
    </xf>
    <xf numFmtId="1" fontId="18" fillId="0" borderId="12" xfId="0" applyNumberFormat="1" applyFont="1" applyBorder="1" applyAlignment="1">
      <alignment vertical="top"/>
    </xf>
    <xf numFmtId="1" fontId="18" fillId="16" borderId="21" xfId="0" applyNumberFormat="1" applyFont="1" applyFill="1" applyBorder="1" applyAlignment="1">
      <alignment vertical="top"/>
    </xf>
    <xf numFmtId="1" fontId="18" fillId="0" borderId="11" xfId="0" applyNumberFormat="1" applyFont="1" applyBorder="1" applyAlignment="1">
      <alignment vertical="top"/>
    </xf>
    <xf numFmtId="1" fontId="20" fillId="0" borderId="11" xfId="0" applyNumberFormat="1" applyFont="1" applyBorder="1" applyAlignment="1">
      <alignment vertical="top"/>
    </xf>
    <xf numFmtId="1" fontId="18" fillId="0" borderId="19" xfId="0" applyNumberFormat="1" applyFont="1" applyBorder="1" applyAlignment="1">
      <alignment vertical="top"/>
    </xf>
    <xf numFmtId="1" fontId="18" fillId="20" borderId="11" xfId="0" applyNumberFormat="1" applyFont="1" applyFill="1" applyBorder="1" applyAlignment="1">
      <alignment vertical="top"/>
    </xf>
    <xf numFmtId="1" fontId="19" fillId="0" borderId="17" xfId="0" applyNumberFormat="1" applyFont="1" applyBorder="1" applyAlignment="1">
      <alignment vertical="top"/>
    </xf>
    <xf numFmtId="1" fontId="18" fillId="0" borderId="14" xfId="0" applyNumberFormat="1" applyFont="1" applyBorder="1" applyAlignment="1">
      <alignment vertical="top"/>
    </xf>
    <xf numFmtId="2" fontId="20" fillId="0" borderId="11" xfId="0" applyNumberFormat="1" applyFont="1" applyBorder="1" applyAlignment="1">
      <alignment vertical="top"/>
    </xf>
    <xf numFmtId="2" fontId="20" fillId="0" borderId="14" xfId="0" applyNumberFormat="1" applyFont="1" applyBorder="1" applyAlignment="1">
      <alignment vertical="top"/>
    </xf>
    <xf numFmtId="164" fontId="20" fillId="0" borderId="13" xfId="0" applyFont="1" applyBorder="1" applyAlignment="1">
      <alignment vertical="top"/>
    </xf>
    <xf numFmtId="2" fontId="20" fillId="20" borderId="13" xfId="0" applyNumberFormat="1" applyFont="1" applyFill="1" applyBorder="1" applyAlignment="1">
      <alignment vertical="top"/>
    </xf>
    <xf numFmtId="2" fontId="20" fillId="19" borderId="11" xfId="0" applyNumberFormat="1" applyFont="1" applyFill="1" applyBorder="1" applyAlignment="1">
      <alignment vertical="top"/>
    </xf>
    <xf numFmtId="164" fontId="20" fillId="0" borderId="13" xfId="0" applyFont="1" applyBorder="1" applyAlignment="1">
      <alignment horizontal="left" vertical="top" wrapText="1"/>
    </xf>
    <xf numFmtId="2" fontId="20" fillId="0" borderId="12" xfId="0" applyNumberFormat="1" applyFont="1" applyBorder="1" applyAlignment="1">
      <alignment vertical="top"/>
    </xf>
    <xf numFmtId="1" fontId="18" fillId="20" borderId="13" xfId="0" applyNumberFormat="1" applyFont="1" applyFill="1" applyBorder="1" applyAlignment="1">
      <alignment vertical="top"/>
    </xf>
    <xf numFmtId="1" fontId="18" fillId="19" borderId="11" xfId="0" applyNumberFormat="1" applyFont="1" applyFill="1" applyBorder="1" applyAlignment="1">
      <alignment vertical="top"/>
    </xf>
    <xf numFmtId="1" fontId="18" fillId="0" borderId="22" xfId="0" applyNumberFormat="1" applyFont="1" applyBorder="1" applyAlignment="1">
      <alignment vertical="top"/>
    </xf>
    <xf numFmtId="165" fontId="18" fillId="0" borderId="12" xfId="0" applyNumberFormat="1" applyFont="1" applyBorder="1" applyAlignment="1">
      <alignment vertical="top"/>
    </xf>
    <xf numFmtId="2" fontId="18" fillId="0" borderId="23" xfId="0" applyNumberFormat="1" applyFont="1" applyBorder="1" applyAlignment="1">
      <alignment horizontal="left" vertical="top"/>
    </xf>
    <xf numFmtId="2" fontId="18" fillId="0" borderId="22" xfId="0" applyNumberFormat="1" applyFont="1" applyBorder="1" applyAlignment="1">
      <alignment vertical="top"/>
    </xf>
    <xf numFmtId="2" fontId="18" fillId="0" borderId="22" xfId="0" applyNumberFormat="1" applyFont="1" applyBorder="1" applyAlignment="1">
      <alignment vertical="top" wrapText="1"/>
    </xf>
    <xf numFmtId="2" fontId="20" fillId="0" borderId="22" xfId="0" applyNumberFormat="1" applyFont="1" applyBorder="1" applyAlignment="1">
      <alignment vertical="top"/>
    </xf>
    <xf numFmtId="164" fontId="18" fillId="20" borderId="11" xfId="0" applyFont="1" applyFill="1" applyBorder="1" applyAlignment="1">
      <alignment vertical="top"/>
    </xf>
    <xf numFmtId="165" fontId="18" fillId="20" borderId="11" xfId="0" applyNumberFormat="1" applyFont="1" applyFill="1" applyBorder="1" applyAlignment="1">
      <alignment vertical="top"/>
    </xf>
    <xf numFmtId="164" fontId="19" fillId="20" borderId="0" xfId="0" applyFont="1" applyFill="1" applyAlignment="1">
      <alignment vertical="top"/>
    </xf>
    <xf numFmtId="164" fontId="18" fillId="0" borderId="0" xfId="0" applyFont="1" applyAlignment="1">
      <alignment vertical="top"/>
    </xf>
    <xf numFmtId="165" fontId="18" fillId="0" borderId="0" xfId="0" applyNumberFormat="1" applyFont="1" applyAlignment="1">
      <alignment vertical="top"/>
    </xf>
    <xf numFmtId="1" fontId="19" fillId="0" borderId="0" xfId="0" applyNumberFormat="1" applyFont="1" applyAlignment="1">
      <alignment vertical="top"/>
    </xf>
    <xf numFmtId="164" fontId="19" fillId="0" borderId="0" xfId="0" applyFont="1" applyAlignment="1">
      <alignment horizontal="left" vertical="top"/>
    </xf>
    <xf numFmtId="164" fontId="19" fillId="0" borderId="0" xfId="0" applyFont="1" applyAlignment="1">
      <alignment vertical="top" wrapText="1"/>
    </xf>
    <xf numFmtId="166" fontId="18" fillId="0" borderId="16" xfId="0" applyNumberFormat="1" applyFont="1" applyBorder="1" applyAlignment="1">
      <alignment horizontal="left" vertical="top"/>
    </xf>
    <xf numFmtId="2" fontId="18" fillId="0" borderId="15" xfId="0" applyNumberFormat="1" applyFont="1" applyBorder="1" applyAlignment="1">
      <alignment vertical="top"/>
    </xf>
    <xf numFmtId="164" fontId="20" fillId="0" borderId="15" xfId="0" applyFont="1" applyBorder="1" applyAlignment="1">
      <alignment vertical="top"/>
    </xf>
    <xf numFmtId="1" fontId="18" fillId="0" borderId="15" xfId="0" applyNumberFormat="1" applyFont="1" applyBorder="1" applyAlignment="1">
      <alignment vertical="top"/>
    </xf>
    <xf numFmtId="1" fontId="18" fillId="0" borderId="0" xfId="0" applyNumberFormat="1" applyFont="1" applyAlignment="1">
      <alignment vertical="top"/>
    </xf>
    <xf numFmtId="2" fontId="18" fillId="0" borderId="14" xfId="0" applyNumberFormat="1" applyFont="1" applyBorder="1" applyAlignment="1">
      <alignment vertical="top"/>
    </xf>
    <xf numFmtId="2" fontId="21" fillId="20" borderId="13" xfId="0" applyNumberFormat="1" applyFont="1" applyFill="1" applyBorder="1" applyAlignment="1">
      <alignment vertical="top"/>
    </xf>
    <xf numFmtId="2" fontId="18" fillId="0" borderId="13" xfId="0" applyNumberFormat="1" applyFont="1" applyBorder="1" applyAlignment="1">
      <alignment vertical="top" wrapText="1"/>
    </xf>
    <xf numFmtId="2" fontId="20" fillId="20" borderId="11" xfId="0" applyNumberFormat="1" applyFont="1" applyFill="1" applyBorder="1" applyAlignment="1">
      <alignment vertical="top" wrapText="1"/>
    </xf>
    <xf numFmtId="2" fontId="18" fillId="14" borderId="11" xfId="0" applyNumberFormat="1" applyFont="1" applyFill="1" applyBorder="1" applyAlignment="1">
      <alignment horizontal="left" vertical="top"/>
    </xf>
    <xf numFmtId="2" fontId="21" fillId="21" borderId="11" xfId="0" applyNumberFormat="1" applyFont="1" applyFill="1" applyBorder="1" applyAlignment="1">
      <alignment vertical="top"/>
    </xf>
    <xf numFmtId="164" fontId="18" fillId="14" borderId="11" xfId="0" applyFont="1" applyFill="1" applyBorder="1" applyAlignment="1">
      <alignment vertical="top" wrapText="1"/>
    </xf>
    <xf numFmtId="164" fontId="18" fillId="14" borderId="11" xfId="0" applyFont="1" applyFill="1" applyBorder="1" applyAlignment="1">
      <alignment vertical="top"/>
    </xf>
    <xf numFmtId="1" fontId="18" fillId="21" borderId="11" xfId="0" applyNumberFormat="1" applyFont="1" applyFill="1" applyBorder="1" applyAlignment="1">
      <alignment vertical="top"/>
    </xf>
    <xf numFmtId="165" fontId="18" fillId="14" borderId="11" xfId="0" applyNumberFormat="1" applyFont="1" applyFill="1" applyBorder="1" applyAlignment="1">
      <alignment vertical="top"/>
    </xf>
    <xf numFmtId="2" fontId="20" fillId="0" borderId="11" xfId="0" applyNumberFormat="1" applyFont="1" applyBorder="1" applyAlignment="1">
      <alignment vertical="top" wrapText="1"/>
    </xf>
    <xf numFmtId="2" fontId="20" fillId="0" borderId="14" xfId="0" applyNumberFormat="1" applyFont="1" applyBorder="1" applyAlignment="1">
      <alignment vertical="top" wrapText="1"/>
    </xf>
    <xf numFmtId="1" fontId="19" fillId="0" borderId="11" xfId="0" applyNumberFormat="1" applyFont="1" applyBorder="1" applyAlignment="1">
      <alignment vertical="top"/>
    </xf>
    <xf numFmtId="2" fontId="18" fillId="0" borderId="20" xfId="0" applyNumberFormat="1" applyFont="1" applyBorder="1" applyAlignment="1">
      <alignment horizontal="left" vertical="top"/>
    </xf>
    <xf numFmtId="164" fontId="18" fillId="20" borderId="21" xfId="0" applyFont="1" applyFill="1" applyBorder="1" applyAlignment="1">
      <alignment vertical="top"/>
    </xf>
    <xf numFmtId="1" fontId="18" fillId="0" borderId="24" xfId="0" applyNumberFormat="1" applyFont="1" applyBorder="1" applyAlignment="1">
      <alignment vertical="top"/>
    </xf>
    <xf numFmtId="164" fontId="19" fillId="0" borderId="19" xfId="0" applyFont="1" applyBorder="1" applyAlignment="1">
      <alignment vertical="top" wrapText="1"/>
    </xf>
    <xf numFmtId="164" fontId="19" fillId="0" borderId="25" xfId="0" applyFont="1" applyBorder="1" applyAlignment="1">
      <alignment vertical="top"/>
    </xf>
    <xf numFmtId="164" fontId="20" fillId="0" borderId="11" xfId="0" applyFont="1" applyBorder="1" applyAlignment="1">
      <alignment horizontal="left" vertical="top" wrapText="1"/>
    </xf>
    <xf numFmtId="2" fontId="20" fillId="0" borderId="11" xfId="0" applyNumberFormat="1" applyFont="1" applyBorder="1" applyAlignment="1">
      <alignment horizontal="left" vertical="top" wrapText="1"/>
    </xf>
    <xf numFmtId="2" fontId="20" fillId="0" borderId="14" xfId="0" applyNumberFormat="1" applyFont="1" applyBorder="1" applyAlignment="1">
      <alignment horizontal="left" vertical="top" wrapText="1"/>
    </xf>
    <xf numFmtId="2" fontId="20" fillId="20" borderId="13" xfId="0" applyNumberFormat="1" applyFont="1" applyFill="1" applyBorder="1" applyAlignment="1">
      <alignment horizontal="left" vertical="top" wrapText="1"/>
    </xf>
    <xf numFmtId="2" fontId="20" fillId="19" borderId="11" xfId="0" applyNumberFormat="1" applyFont="1" applyFill="1" applyBorder="1" applyAlignment="1">
      <alignment horizontal="left" vertical="top" wrapText="1"/>
    </xf>
    <xf numFmtId="166" fontId="18" fillId="0" borderId="19" xfId="0" applyNumberFormat="1" applyFont="1" applyBorder="1" applyAlignment="1">
      <alignment horizontal="left" vertical="top"/>
    </xf>
    <xf numFmtId="2" fontId="18" fillId="20" borderId="11" xfId="0" applyNumberFormat="1" applyFont="1" applyFill="1" applyBorder="1" applyAlignment="1">
      <alignment horizontal="left" vertical="top"/>
    </xf>
    <xf numFmtId="165" fontId="18" fillId="19" borderId="11" xfId="0" applyNumberFormat="1" applyFont="1" applyFill="1" applyBorder="1" applyAlignment="1">
      <alignment vertical="top"/>
    </xf>
    <xf numFmtId="165" fontId="18" fillId="0" borderId="26" xfId="0" applyNumberFormat="1" applyFont="1" applyBorder="1" applyAlignment="1">
      <alignment vertical="top"/>
    </xf>
    <xf numFmtId="2" fontId="18" fillId="0" borderId="11" xfId="0" applyNumberFormat="1" applyFont="1" applyBorder="1" applyAlignment="1">
      <alignment vertical="top" wrapText="1"/>
    </xf>
    <xf numFmtId="165" fontId="18" fillId="0" borderId="11" xfId="0" applyNumberFormat="1" applyFont="1" applyBorder="1" applyAlignment="1">
      <alignment vertical="top"/>
    </xf>
    <xf numFmtId="2" fontId="18" fillId="19" borderId="11" xfId="0" applyNumberFormat="1" applyFont="1" applyFill="1" applyBorder="1" applyAlignment="1">
      <alignment vertical="top"/>
    </xf>
    <xf numFmtId="164" fontId="20" fillId="19" borderId="11" xfId="0" applyFont="1" applyFill="1" applyBorder="1" applyAlignment="1">
      <alignment vertical="top"/>
    </xf>
    <xf numFmtId="164" fontId="20" fillId="19" borderId="11" xfId="0" applyFont="1" applyFill="1" applyBorder="1" applyAlignment="1">
      <alignment horizontal="left" vertical="top" wrapText="1" indent="1"/>
    </xf>
    <xf numFmtId="164" fontId="20" fillId="20" borderId="11" xfId="0" applyFont="1" applyFill="1" applyBorder="1" applyAlignment="1">
      <alignment vertical="top"/>
    </xf>
    <xf numFmtId="164" fontId="20" fillId="0" borderId="11" xfId="0" applyFont="1" applyBorder="1" applyAlignment="1">
      <alignment horizontal="left" vertical="top" wrapText="1" indent="1"/>
    </xf>
    <xf numFmtId="164" fontId="20" fillId="19" borderId="13" xfId="0" applyFont="1" applyFill="1" applyBorder="1" applyAlignment="1">
      <alignment horizontal="left" vertical="top" wrapText="1" indent="1"/>
    </xf>
    <xf numFmtId="164" fontId="20" fillId="20" borderId="13" xfId="0" applyFont="1" applyFill="1" applyBorder="1" applyAlignment="1">
      <alignment horizontal="left" vertical="top" wrapText="1" indent="1"/>
    </xf>
    <xf numFmtId="164" fontId="18" fillId="19" borderId="11" xfId="0" applyFont="1" applyFill="1" applyBorder="1" applyAlignment="1">
      <alignment vertical="top"/>
    </xf>
    <xf numFmtId="1" fontId="18" fillId="19" borderId="15" xfId="0" applyNumberFormat="1" applyFont="1" applyFill="1" applyBorder="1" applyAlignment="1">
      <alignment vertical="top"/>
    </xf>
    <xf numFmtId="1" fontId="20" fillId="19" borderId="11" xfId="0" applyNumberFormat="1" applyFont="1" applyFill="1" applyBorder="1" applyAlignment="1">
      <alignment vertical="top"/>
    </xf>
    <xf numFmtId="2" fontId="24" fillId="0" borderId="11" xfId="0" applyNumberFormat="1" applyFont="1" applyBorder="1" applyAlignment="1">
      <alignment horizontal="left" vertical="top"/>
    </xf>
    <xf numFmtId="164" fontId="24" fillId="20" borderId="11" xfId="0" applyFont="1" applyFill="1" applyBorder="1" applyAlignment="1">
      <alignment vertical="top"/>
    </xf>
    <xf numFmtId="164" fontId="25" fillId="0" borderId="11" xfId="0" applyFont="1" applyBorder="1" applyAlignment="1">
      <alignment horizontal="left" vertical="top" wrapText="1"/>
    </xf>
    <xf numFmtId="164" fontId="25" fillId="0" borderId="11" xfId="0" applyFont="1" applyBorder="1" applyAlignment="1">
      <alignment vertical="top"/>
    </xf>
    <xf numFmtId="1" fontId="24" fillId="0" borderId="11" xfId="0" applyNumberFormat="1" applyFont="1" applyBorder="1" applyAlignment="1">
      <alignment vertical="top"/>
    </xf>
    <xf numFmtId="165" fontId="24" fillId="20" borderId="11" xfId="0" applyNumberFormat="1" applyFont="1" applyFill="1" applyBorder="1" applyAlignment="1">
      <alignment vertical="top"/>
    </xf>
    <xf numFmtId="1" fontId="24" fillId="20" borderId="11" xfId="0" applyNumberFormat="1" applyFont="1" applyFill="1" applyBorder="1" applyAlignment="1">
      <alignment vertical="top"/>
    </xf>
    <xf numFmtId="2" fontId="24" fillId="0" borderId="11" xfId="0" applyNumberFormat="1" applyFont="1" applyBorder="1" applyAlignment="1">
      <alignment vertical="top"/>
    </xf>
    <xf numFmtId="164" fontId="24" fillId="0" borderId="11" xfId="0" applyFont="1" applyBorder="1" applyAlignment="1">
      <alignment vertical="top"/>
    </xf>
    <xf numFmtId="164" fontId="26" fillId="0" borderId="17" xfId="0" applyFont="1" applyBorder="1" applyAlignment="1">
      <alignment vertical="top"/>
    </xf>
    <xf numFmtId="1" fontId="24" fillId="0" borderId="17" xfId="0" applyNumberFormat="1" applyFont="1" applyBorder="1" applyAlignment="1">
      <alignment vertical="top"/>
    </xf>
    <xf numFmtId="164" fontId="25" fillId="0" borderId="11" xfId="0" applyFont="1" applyBorder="1" applyAlignment="1">
      <alignment horizontal="left" vertical="top"/>
    </xf>
    <xf numFmtId="164" fontId="26" fillId="0" borderId="13" xfId="0" applyFont="1" applyBorder="1" applyAlignment="1">
      <alignment vertical="top"/>
    </xf>
    <xf numFmtId="165" fontId="18" fillId="0" borderId="11" xfId="0" applyNumberFormat="1" applyFont="1" applyFill="1" applyBorder="1" applyAlignment="1">
      <alignment vertical="top"/>
    </xf>
    <xf numFmtId="164" fontId="27" fillId="19" borderId="11" xfId="0" applyFont="1" applyFill="1" applyBorder="1" applyAlignment="1">
      <alignment horizontal="left" vertical="top" wrapText="1" indent="1"/>
    </xf>
    <xf numFmtId="166" fontId="18" fillId="0" borderId="11" xfId="0" applyNumberFormat="1" applyFont="1" applyFill="1" applyBorder="1" applyAlignment="1">
      <alignment horizontal="left" vertical="top"/>
    </xf>
    <xf numFmtId="2" fontId="18" fillId="0" borderId="11" xfId="0" applyNumberFormat="1" applyFont="1" applyFill="1" applyBorder="1" applyAlignment="1">
      <alignment vertical="top"/>
    </xf>
    <xf numFmtId="1" fontId="18" fillId="0" borderId="11" xfId="0" applyNumberFormat="1" applyFont="1" applyFill="1" applyBorder="1" applyAlignment="1">
      <alignment vertical="top"/>
    </xf>
    <xf numFmtId="164" fontId="19" fillId="0" borderId="0" xfId="0" applyFont="1" applyFill="1" applyAlignment="1">
      <alignment vertical="top"/>
    </xf>
    <xf numFmtId="164" fontId="20" fillId="0" borderId="11" xfId="0" applyFont="1" applyFill="1" applyBorder="1" applyAlignment="1">
      <alignment horizontal="left" vertical="top" wrapText="1" indent="1"/>
    </xf>
    <xf numFmtId="164" fontId="20" fillId="0" borderId="11" xfId="0" applyFont="1" applyFill="1" applyBorder="1" applyAlignment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R99"/>
  <sheetViews>
    <sheetView tabSelected="1" zoomScale="140" zoomScaleNormal="140" workbookViewId="0">
      <selection activeCell="C15" sqref="C15"/>
    </sheetView>
  </sheetViews>
  <sheetFormatPr defaultColWidth="8.89453125" defaultRowHeight="19.5" customHeight="1" x14ac:dyDescent="0.5"/>
  <cols>
    <col min="1" max="1" width="5.41796875" style="74" customWidth="1"/>
    <col min="2" max="2" width="3.68359375" style="1" customWidth="1"/>
    <col min="3" max="3" width="41.41796875" style="75" customWidth="1"/>
    <col min="4" max="4" width="9.1015625" style="1" customWidth="1"/>
    <col min="5" max="5" width="3.41796875" style="73" customWidth="1"/>
    <col min="6" max="6" width="7.15625" style="1" customWidth="1"/>
    <col min="7" max="7" width="3.89453125" style="1" customWidth="1"/>
    <col min="8" max="8" width="2.578125" style="1" customWidth="1"/>
    <col min="9" max="9" width="6" style="1" customWidth="1"/>
    <col min="10" max="10" width="4.1015625" style="1" customWidth="1"/>
    <col min="11" max="256" width="9.89453125" style="1" customWidth="1"/>
    <col min="257" max="16384" width="8.89453125" style="1"/>
  </cols>
  <sheetData>
    <row r="1" spans="1:252" ht="23.65" customHeight="1" x14ac:dyDescent="0.5">
      <c r="A1" s="14" t="s">
        <v>97</v>
      </c>
      <c r="B1" s="15"/>
      <c r="C1" s="16" t="s">
        <v>62</v>
      </c>
      <c r="D1" s="15"/>
      <c r="E1" s="42"/>
      <c r="F1" s="15"/>
    </row>
    <row r="2" spans="1:252" ht="24" customHeight="1" x14ac:dyDescent="0.5">
      <c r="A2" s="14"/>
      <c r="B2" s="15"/>
      <c r="C2" s="16" t="s">
        <v>63</v>
      </c>
      <c r="D2" s="15"/>
      <c r="E2" s="42"/>
      <c r="F2" s="15"/>
    </row>
    <row r="3" spans="1:252" ht="10.5" customHeight="1" x14ac:dyDescent="0.5">
      <c r="A3" s="14"/>
      <c r="B3" s="15"/>
      <c r="C3" s="17"/>
      <c r="D3" s="15"/>
      <c r="E3" s="42"/>
      <c r="F3" s="15"/>
    </row>
    <row r="4" spans="1:252" ht="22.5" customHeight="1" x14ac:dyDescent="0.5">
      <c r="A4" s="18" t="s">
        <v>0</v>
      </c>
      <c r="B4" s="15" t="s">
        <v>1</v>
      </c>
      <c r="C4" s="17" t="s">
        <v>2</v>
      </c>
      <c r="D4" s="15"/>
      <c r="E4" s="42" t="s">
        <v>1</v>
      </c>
      <c r="F4" s="8" t="s">
        <v>1</v>
      </c>
    </row>
    <row r="5" spans="1:252" ht="12.75" customHeight="1" x14ac:dyDescent="0.5">
      <c r="A5" s="19"/>
      <c r="B5" s="20"/>
      <c r="C5" s="21" t="s">
        <v>3</v>
      </c>
      <c r="D5" s="22"/>
      <c r="E5" s="43"/>
      <c r="F5" s="22"/>
    </row>
    <row r="6" spans="1:252" ht="15.75" customHeight="1" x14ac:dyDescent="0.5">
      <c r="A6" s="23"/>
      <c r="B6" s="24"/>
      <c r="C6" s="25" t="s">
        <v>4</v>
      </c>
      <c r="D6" s="24"/>
      <c r="E6" s="44"/>
      <c r="F6" s="26"/>
    </row>
    <row r="7" spans="1:252" s="71" customFormat="1" ht="10.5" customHeight="1" x14ac:dyDescent="0.5">
      <c r="A7" s="14"/>
      <c r="B7" s="15"/>
      <c r="C7" s="17"/>
      <c r="D7" s="15"/>
      <c r="E7" s="42"/>
      <c r="F7" s="8"/>
      <c r="L7" s="72"/>
      <c r="R7" s="72"/>
      <c r="X7" s="72"/>
      <c r="AD7" s="72"/>
      <c r="AJ7" s="72"/>
      <c r="AP7" s="72"/>
      <c r="AV7" s="72"/>
      <c r="BB7" s="72"/>
      <c r="BH7" s="72"/>
      <c r="BN7" s="72"/>
      <c r="BT7" s="72"/>
      <c r="BZ7" s="72"/>
      <c r="CF7" s="72"/>
      <c r="CL7" s="72"/>
      <c r="CR7" s="72"/>
      <c r="CX7" s="72"/>
      <c r="DD7" s="72"/>
      <c r="DJ7" s="72"/>
      <c r="DP7" s="72"/>
      <c r="DV7" s="72"/>
      <c r="EB7" s="72"/>
      <c r="EH7" s="72"/>
      <c r="EN7" s="72"/>
      <c r="ET7" s="72"/>
      <c r="EZ7" s="72"/>
      <c r="FF7" s="72"/>
      <c r="FL7" s="72"/>
      <c r="FR7" s="72"/>
      <c r="FX7" s="72"/>
      <c r="GD7" s="72"/>
      <c r="GJ7" s="72"/>
      <c r="GP7" s="72"/>
      <c r="GV7" s="72"/>
      <c r="HB7" s="72"/>
      <c r="HH7" s="72"/>
      <c r="HN7" s="72"/>
      <c r="HT7" s="72"/>
      <c r="HZ7" s="72"/>
      <c r="IF7" s="72"/>
      <c r="IL7" s="72"/>
      <c r="IR7" s="72"/>
    </row>
    <row r="8" spans="1:252" ht="10.25" customHeight="1" x14ac:dyDescent="0.5">
      <c r="A8" s="27">
        <f>1</f>
        <v>1</v>
      </c>
      <c r="B8" s="28"/>
      <c r="C8" s="29" t="s">
        <v>5</v>
      </c>
      <c r="D8" s="59" t="s">
        <v>6</v>
      </c>
      <c r="E8" s="45">
        <v>5</v>
      </c>
      <c r="F8" s="63">
        <f>TIME(13,0,0)</f>
        <v>0.54166666666666663</v>
      </c>
    </row>
    <row r="9" spans="1:252" ht="10.25" customHeight="1" x14ac:dyDescent="0.5">
      <c r="A9" s="3">
        <f>2</f>
        <v>2</v>
      </c>
      <c r="B9" s="5" t="s">
        <v>7</v>
      </c>
      <c r="C9" s="108" t="s">
        <v>8</v>
      </c>
      <c r="D9" s="53" t="s">
        <v>6</v>
      </c>
      <c r="E9" s="47">
        <v>10</v>
      </c>
      <c r="F9" s="109">
        <f>F8+TIME(0,E8,0)</f>
        <v>0.54513888888888884</v>
      </c>
    </row>
    <row r="10" spans="1:252" ht="11.25" customHeight="1" x14ac:dyDescent="0.5">
      <c r="A10" s="64"/>
      <c r="B10" s="65"/>
      <c r="C10" s="66"/>
      <c r="D10" s="67"/>
      <c r="E10" s="62"/>
      <c r="F10" s="107">
        <f>F9+TIME(0,E9,0)</f>
        <v>0.55208333333333326</v>
      </c>
    </row>
    <row r="11" spans="1:252" ht="10.25" customHeight="1" x14ac:dyDescent="0.5">
      <c r="A11" s="27">
        <f>3</f>
        <v>3</v>
      </c>
      <c r="B11" s="28" t="s">
        <v>9</v>
      </c>
      <c r="C11" s="29" t="s">
        <v>19</v>
      </c>
      <c r="D11" s="59" t="s">
        <v>6</v>
      </c>
      <c r="E11" s="45">
        <v>5</v>
      </c>
      <c r="F11" s="69">
        <f t="shared" ref="F11:F96" si="0">F10+TIME(0,E10,0)</f>
        <v>0.55208333333333326</v>
      </c>
    </row>
    <row r="12" spans="1:252" ht="10.25" customHeight="1" x14ac:dyDescent="0.5">
      <c r="A12" s="39"/>
      <c r="B12" s="40"/>
      <c r="C12" s="41"/>
      <c r="D12" s="40"/>
      <c r="E12" s="46"/>
      <c r="F12" s="69">
        <f t="shared" si="0"/>
        <v>0.55555555555555547</v>
      </c>
    </row>
    <row r="13" spans="1:252" ht="10.25" customHeight="1" x14ac:dyDescent="0.5">
      <c r="A13" s="3">
        <f>4</f>
        <v>4</v>
      </c>
      <c r="B13" s="5"/>
      <c r="C13" s="2" t="s">
        <v>10</v>
      </c>
      <c r="D13" s="5"/>
      <c r="E13" s="47"/>
      <c r="F13" s="69">
        <f t="shared" si="0"/>
        <v>0.55555555555555547</v>
      </c>
    </row>
    <row r="14" spans="1:252" ht="10.25" customHeight="1" x14ac:dyDescent="0.5">
      <c r="A14" s="3">
        <f>A13+0.01</f>
        <v>4.01</v>
      </c>
      <c r="B14" s="5" t="s">
        <v>9</v>
      </c>
      <c r="C14" s="58" t="s">
        <v>36</v>
      </c>
      <c r="D14" s="55" t="s">
        <v>46</v>
      </c>
      <c r="E14" s="52">
        <v>10</v>
      </c>
      <c r="F14" s="69">
        <f t="shared" si="0"/>
        <v>0.55555555555555547</v>
      </c>
    </row>
    <row r="15" spans="1:252" ht="10.25" customHeight="1" x14ac:dyDescent="0.5">
      <c r="A15" s="3">
        <f t="shared" ref="A15:A19" si="1">A14+0.01</f>
        <v>4.0199999999999996</v>
      </c>
      <c r="B15" s="5" t="s">
        <v>7</v>
      </c>
      <c r="C15" s="58" t="s">
        <v>48</v>
      </c>
      <c r="D15" s="55" t="s">
        <v>11</v>
      </c>
      <c r="E15" s="52">
        <v>30</v>
      </c>
      <c r="F15" s="69">
        <f t="shared" si="0"/>
        <v>0.56249999999999989</v>
      </c>
    </row>
    <row r="16" spans="1:252" ht="10.25" customHeight="1" x14ac:dyDescent="0.5">
      <c r="A16" s="3">
        <f t="shared" si="1"/>
        <v>4.0299999999999994</v>
      </c>
      <c r="B16" s="5" t="s">
        <v>7</v>
      </c>
      <c r="C16" s="58" t="s">
        <v>57</v>
      </c>
      <c r="D16" s="55" t="s">
        <v>12</v>
      </c>
      <c r="E16" s="52">
        <v>15</v>
      </c>
      <c r="F16" s="69">
        <f t="shared" si="0"/>
        <v>0.58333333333333326</v>
      </c>
    </row>
    <row r="17" spans="1:6" ht="10.25" customHeight="1" x14ac:dyDescent="0.5">
      <c r="A17" s="3">
        <f t="shared" si="1"/>
        <v>4.0399999999999991</v>
      </c>
      <c r="B17" s="5" t="s">
        <v>9</v>
      </c>
      <c r="C17" s="58" t="s">
        <v>75</v>
      </c>
      <c r="D17" s="55" t="s">
        <v>76</v>
      </c>
      <c r="E17" s="52">
        <v>10</v>
      </c>
      <c r="F17" s="69">
        <f t="shared" si="0"/>
        <v>0.59374999999999989</v>
      </c>
    </row>
    <row r="18" spans="1:6" ht="10.25" customHeight="1" x14ac:dyDescent="0.5">
      <c r="A18" s="3">
        <f t="shared" si="1"/>
        <v>4.0499999999999989</v>
      </c>
      <c r="B18" s="5" t="s">
        <v>9</v>
      </c>
      <c r="C18" s="58" t="s">
        <v>81</v>
      </c>
      <c r="D18" s="55" t="s">
        <v>28</v>
      </c>
      <c r="E18" s="52">
        <v>3</v>
      </c>
      <c r="F18" s="69">
        <f t="shared" si="0"/>
        <v>0.60069444444444431</v>
      </c>
    </row>
    <row r="19" spans="1:6" ht="22.15" customHeight="1" x14ac:dyDescent="0.5">
      <c r="A19" s="3">
        <f t="shared" si="1"/>
        <v>4.0599999999999987</v>
      </c>
      <c r="B19" s="5" t="s">
        <v>52</v>
      </c>
      <c r="C19" s="58" t="s">
        <v>65</v>
      </c>
      <c r="D19" s="55" t="s">
        <v>26</v>
      </c>
      <c r="E19" s="52">
        <v>30</v>
      </c>
      <c r="F19" s="69">
        <f t="shared" si="0"/>
        <v>0.60277777777777763</v>
      </c>
    </row>
    <row r="20" spans="1:6" ht="10.25" customHeight="1" x14ac:dyDescent="0.5">
      <c r="A20" s="3"/>
      <c r="B20" s="5"/>
      <c r="C20" s="58"/>
      <c r="D20" s="55"/>
      <c r="E20" s="52"/>
      <c r="F20" s="69">
        <f t="shared" si="0"/>
        <v>0.62361111111111101</v>
      </c>
    </row>
    <row r="21" spans="1:6" ht="10.25" customHeight="1" x14ac:dyDescent="0.5">
      <c r="A21" s="3">
        <v>5</v>
      </c>
      <c r="B21" s="4"/>
      <c r="C21" s="12" t="s">
        <v>51</v>
      </c>
      <c r="D21" s="4"/>
      <c r="E21" s="47"/>
      <c r="F21" s="69">
        <f t="shared" si="0"/>
        <v>0.62361111111111101</v>
      </c>
    </row>
    <row r="22" spans="1:6" ht="10.25" customHeight="1" x14ac:dyDescent="0.5">
      <c r="A22" s="120">
        <f>A21+0.01</f>
        <v>5.01</v>
      </c>
      <c r="B22" s="127" t="s">
        <v>37</v>
      </c>
      <c r="C22" s="122" t="s">
        <v>27</v>
      </c>
      <c r="D22" s="123" t="s">
        <v>55</v>
      </c>
      <c r="E22" s="124"/>
      <c r="F22" s="125">
        <f t="shared" si="0"/>
        <v>0.62361111111111101</v>
      </c>
    </row>
    <row r="23" spans="1:6" ht="10.15" customHeight="1" x14ac:dyDescent="0.5">
      <c r="A23" s="3">
        <f>A22+0.01</f>
        <v>5.0199999999999996</v>
      </c>
      <c r="B23" s="5"/>
      <c r="C23" s="99" t="s">
        <v>22</v>
      </c>
      <c r="E23" s="47"/>
      <c r="F23" s="69">
        <f t="shared" si="0"/>
        <v>0.62361111111111101</v>
      </c>
    </row>
    <row r="24" spans="1:6" ht="24.4" customHeight="1" x14ac:dyDescent="0.5">
      <c r="A24" s="11">
        <f t="shared" ref="A24" si="2">A23+0.001</f>
        <v>5.0209999999999999</v>
      </c>
      <c r="B24" s="5" t="s">
        <v>37</v>
      </c>
      <c r="C24" s="114" t="s">
        <v>79</v>
      </c>
      <c r="D24" s="10" t="s">
        <v>58</v>
      </c>
      <c r="E24" s="47">
        <v>5</v>
      </c>
      <c r="F24" s="69">
        <f t="shared" si="0"/>
        <v>0.62361111111111101</v>
      </c>
    </row>
    <row r="25" spans="1:6" ht="10.25" customHeight="1" x14ac:dyDescent="0.5">
      <c r="A25" s="3">
        <f>A23+0.01</f>
        <v>5.0299999999999994</v>
      </c>
      <c r="B25" s="5"/>
      <c r="C25" s="99" t="s">
        <v>23</v>
      </c>
      <c r="E25" s="48"/>
      <c r="F25" s="69">
        <f t="shared" si="0"/>
        <v>0.62708333333333321</v>
      </c>
    </row>
    <row r="26" spans="1:6" ht="75.75" customHeight="1" x14ac:dyDescent="0.5">
      <c r="A26" s="35">
        <f t="shared" ref="A26:A34" si="3">A25+0.001</f>
        <v>5.0309999999999997</v>
      </c>
      <c r="B26" s="110" t="s">
        <v>66</v>
      </c>
      <c r="C26" s="134" t="s">
        <v>98</v>
      </c>
      <c r="D26" s="111" t="s">
        <v>38</v>
      </c>
      <c r="E26" s="119">
        <v>0</v>
      </c>
      <c r="F26" s="106">
        <f t="shared" si="0"/>
        <v>0.62708333333333321</v>
      </c>
    </row>
    <row r="27" spans="1:6" ht="54" customHeight="1" x14ac:dyDescent="0.5">
      <c r="A27" s="35">
        <f t="shared" si="3"/>
        <v>5.032</v>
      </c>
      <c r="B27" s="110" t="s">
        <v>66</v>
      </c>
      <c r="C27" s="112" t="s">
        <v>82</v>
      </c>
      <c r="D27" s="111" t="s">
        <v>38</v>
      </c>
      <c r="E27" s="119">
        <v>0</v>
      </c>
      <c r="F27" s="106">
        <f t="shared" si="0"/>
        <v>0.62708333333333321</v>
      </c>
    </row>
    <row r="28" spans="1:6" ht="74.25" customHeight="1" x14ac:dyDescent="0.5">
      <c r="A28" s="35">
        <f t="shared" si="3"/>
        <v>5.0330000000000004</v>
      </c>
      <c r="B28" s="110" t="s">
        <v>66</v>
      </c>
      <c r="C28" s="112" t="s">
        <v>83</v>
      </c>
      <c r="D28" s="111" t="s">
        <v>38</v>
      </c>
      <c r="E28" s="119">
        <v>0</v>
      </c>
      <c r="F28" s="106">
        <f t="shared" si="0"/>
        <v>0.62708333333333321</v>
      </c>
    </row>
    <row r="29" spans="1:6" ht="54.4" customHeight="1" x14ac:dyDescent="0.5">
      <c r="A29" s="35">
        <f t="shared" si="3"/>
        <v>5.0340000000000007</v>
      </c>
      <c r="B29" s="110" t="s">
        <v>66</v>
      </c>
      <c r="C29" s="112" t="s">
        <v>84</v>
      </c>
      <c r="D29" s="111" t="s">
        <v>38</v>
      </c>
      <c r="E29" s="119">
        <v>0</v>
      </c>
      <c r="F29" s="106">
        <f t="shared" si="0"/>
        <v>0.62708333333333321</v>
      </c>
    </row>
    <row r="30" spans="1:6" ht="53.25" customHeight="1" x14ac:dyDescent="0.5">
      <c r="A30" s="35">
        <f t="shared" si="3"/>
        <v>5.035000000000001</v>
      </c>
      <c r="B30" s="110" t="s">
        <v>66</v>
      </c>
      <c r="C30" s="112" t="s">
        <v>85</v>
      </c>
      <c r="D30" s="111" t="s">
        <v>38</v>
      </c>
      <c r="E30" s="119">
        <v>0</v>
      </c>
      <c r="F30" s="106">
        <f t="shared" si="0"/>
        <v>0.62708333333333321</v>
      </c>
    </row>
    <row r="31" spans="1:6" ht="63" customHeight="1" x14ac:dyDescent="0.5">
      <c r="A31" s="35">
        <f t="shared" si="3"/>
        <v>5.0360000000000014</v>
      </c>
      <c r="B31" s="110" t="s">
        <v>66</v>
      </c>
      <c r="C31" s="112" t="s">
        <v>86</v>
      </c>
      <c r="D31" s="111" t="s">
        <v>38</v>
      </c>
      <c r="E31" s="119">
        <v>0</v>
      </c>
      <c r="F31" s="106">
        <f t="shared" si="0"/>
        <v>0.62708333333333321</v>
      </c>
    </row>
    <row r="32" spans="1:6" ht="64.150000000000006" customHeight="1" x14ac:dyDescent="0.5">
      <c r="A32" s="35">
        <f t="shared" si="3"/>
        <v>5.0370000000000017</v>
      </c>
      <c r="B32" s="110" t="s">
        <v>66</v>
      </c>
      <c r="C32" s="112" t="s">
        <v>87</v>
      </c>
      <c r="D32" s="111" t="s">
        <v>38</v>
      </c>
      <c r="E32" s="119">
        <v>0</v>
      </c>
      <c r="F32" s="106">
        <f t="shared" si="0"/>
        <v>0.62708333333333321</v>
      </c>
    </row>
    <row r="33" spans="1:6" ht="55.5" customHeight="1" x14ac:dyDescent="0.5">
      <c r="A33" s="35">
        <f t="shared" si="3"/>
        <v>5.038000000000002</v>
      </c>
      <c r="B33" s="110" t="s">
        <v>66</v>
      </c>
      <c r="C33" s="112" t="s">
        <v>88</v>
      </c>
      <c r="D33" s="111" t="s">
        <v>38</v>
      </c>
      <c r="E33" s="119">
        <v>0</v>
      </c>
      <c r="F33" s="106">
        <f t="shared" si="0"/>
        <v>0.62708333333333321</v>
      </c>
    </row>
    <row r="34" spans="1:6" ht="38.25" customHeight="1" x14ac:dyDescent="0.5">
      <c r="A34" s="35">
        <f t="shared" si="3"/>
        <v>5.0390000000000024</v>
      </c>
      <c r="B34" s="110" t="s">
        <v>66</v>
      </c>
      <c r="C34" s="112" t="s">
        <v>89</v>
      </c>
      <c r="D34" s="111" t="s">
        <v>38</v>
      </c>
      <c r="E34" s="119">
        <v>0</v>
      </c>
      <c r="F34" s="106">
        <f t="shared" si="0"/>
        <v>0.62708333333333321</v>
      </c>
    </row>
    <row r="35" spans="1:6" ht="10.25" customHeight="1" x14ac:dyDescent="0.5">
      <c r="A35" s="3">
        <f>A25+0.01</f>
        <v>5.0399999999999991</v>
      </c>
      <c r="C35" s="99" t="s">
        <v>24</v>
      </c>
      <c r="D35" s="10"/>
      <c r="E35" s="47"/>
      <c r="F35" s="69">
        <f>F25+TIME(0,E25,0)</f>
        <v>0.62708333333333321</v>
      </c>
    </row>
    <row r="36" spans="1:6" ht="62.65" customHeight="1" x14ac:dyDescent="0.5">
      <c r="A36" s="35">
        <f>A35+0.001</f>
        <v>5.0409999999999995</v>
      </c>
      <c r="B36" s="110" t="s">
        <v>66</v>
      </c>
      <c r="C36" s="112" t="s">
        <v>68</v>
      </c>
      <c r="D36" s="111" t="s">
        <v>26</v>
      </c>
      <c r="E36" s="61">
        <v>0</v>
      </c>
      <c r="F36" s="106">
        <f t="shared" si="0"/>
        <v>0.62708333333333321</v>
      </c>
    </row>
    <row r="37" spans="1:6" ht="64.5" customHeight="1" x14ac:dyDescent="0.5">
      <c r="A37" s="35">
        <f t="shared" ref="A37:A39" si="4">A36+0.001</f>
        <v>5.0419999999999998</v>
      </c>
      <c r="B37" s="110" t="s">
        <v>66</v>
      </c>
      <c r="C37" s="112" t="s">
        <v>69</v>
      </c>
      <c r="D37" s="111" t="s">
        <v>26</v>
      </c>
      <c r="E37" s="61">
        <v>0</v>
      </c>
      <c r="F37" s="106">
        <f t="shared" si="0"/>
        <v>0.62708333333333321</v>
      </c>
    </row>
    <row r="38" spans="1:6" ht="52.5" customHeight="1" x14ac:dyDescent="0.5">
      <c r="A38" s="35">
        <f t="shared" si="4"/>
        <v>5.0430000000000001</v>
      </c>
      <c r="B38" s="110" t="s">
        <v>66</v>
      </c>
      <c r="C38" s="112" t="s">
        <v>70</v>
      </c>
      <c r="D38" s="111" t="s">
        <v>26</v>
      </c>
      <c r="E38" s="61">
        <v>0</v>
      </c>
      <c r="F38" s="106">
        <f t="shared" si="0"/>
        <v>0.62708333333333321</v>
      </c>
    </row>
    <row r="39" spans="1:6" ht="16.5" customHeight="1" x14ac:dyDescent="0.5">
      <c r="A39" s="11">
        <f t="shared" si="4"/>
        <v>5.0440000000000005</v>
      </c>
      <c r="B39" s="5" t="s">
        <v>37</v>
      </c>
      <c r="C39" s="114" t="s">
        <v>92</v>
      </c>
      <c r="D39" s="10" t="s">
        <v>26</v>
      </c>
      <c r="E39" s="47">
        <v>5</v>
      </c>
      <c r="F39" s="69">
        <f t="shared" si="0"/>
        <v>0.62708333333333321</v>
      </c>
    </row>
    <row r="40" spans="1:6" ht="10.25" customHeight="1" x14ac:dyDescent="0.5">
      <c r="A40" s="3">
        <f>A35+0.01</f>
        <v>5.0499999999999989</v>
      </c>
      <c r="B40" s="5" t="s">
        <v>37</v>
      </c>
      <c r="C40" s="99" t="s">
        <v>25</v>
      </c>
      <c r="D40" s="10" t="s">
        <v>45</v>
      </c>
      <c r="E40" s="47"/>
      <c r="F40" s="69">
        <f t="shared" si="0"/>
        <v>0.63055555555555542</v>
      </c>
    </row>
    <row r="41" spans="1:6" ht="10.25" customHeight="1" x14ac:dyDescent="0.5">
      <c r="A41" s="104"/>
      <c r="E41" s="49"/>
      <c r="F41" s="69">
        <f t="shared" si="0"/>
        <v>0.63055555555555542</v>
      </c>
    </row>
    <row r="42" spans="1:6" ht="10.25" customHeight="1" x14ac:dyDescent="0.5">
      <c r="A42" s="32"/>
      <c r="B42" s="77"/>
      <c r="C42" s="76" t="s">
        <v>43</v>
      </c>
      <c r="D42" s="78"/>
      <c r="E42" s="79">
        <v>5</v>
      </c>
      <c r="F42" s="69">
        <f t="shared" si="0"/>
        <v>0.63055555555555542</v>
      </c>
    </row>
    <row r="43" spans="1:6" ht="10.25" customHeight="1" x14ac:dyDescent="0.5">
      <c r="A43" s="30"/>
      <c r="B43" s="31"/>
      <c r="E43" s="49"/>
      <c r="F43" s="69">
        <f t="shared" si="0"/>
        <v>0.63402777777777763</v>
      </c>
    </row>
    <row r="44" spans="1:6" ht="10.25" customHeight="1" x14ac:dyDescent="0.5">
      <c r="A44" s="3">
        <v>6</v>
      </c>
      <c r="B44" s="4"/>
      <c r="C44" s="2" t="s">
        <v>50</v>
      </c>
      <c r="D44" s="4"/>
      <c r="E44" s="47"/>
      <c r="F44" s="69">
        <f t="shared" si="0"/>
        <v>0.63402777777777763</v>
      </c>
    </row>
    <row r="45" spans="1:6" s="70" customFormat="1" ht="10.25" customHeight="1" x14ac:dyDescent="0.5">
      <c r="A45" s="120">
        <f>A44+0.01</f>
        <v>6.01</v>
      </c>
      <c r="B45" s="121" t="s">
        <v>7</v>
      </c>
      <c r="C45" s="122" t="s">
        <v>23</v>
      </c>
      <c r="D45" s="123" t="s">
        <v>38</v>
      </c>
      <c r="E45" s="124"/>
      <c r="F45" s="125">
        <f t="shared" si="0"/>
        <v>0.63402777777777763</v>
      </c>
    </row>
    <row r="46" spans="1:6" s="70" customFormat="1" ht="10.25" customHeight="1" x14ac:dyDescent="0.5">
      <c r="A46" s="105">
        <f>A44+0.01</f>
        <v>6.01</v>
      </c>
      <c r="B46" s="68" t="s">
        <v>7</v>
      </c>
      <c r="C46" s="99" t="s">
        <v>24</v>
      </c>
      <c r="D46" s="10" t="s">
        <v>26</v>
      </c>
      <c r="F46" s="69">
        <f t="shared" si="0"/>
        <v>0.63402777777777763</v>
      </c>
    </row>
    <row r="47" spans="1:6" ht="54" customHeight="1" x14ac:dyDescent="0.5">
      <c r="A47" s="35">
        <f t="shared" ref="A47" si="5">A46+0.001</f>
        <v>6.0110000000000001</v>
      </c>
      <c r="B47" s="110" t="s">
        <v>71</v>
      </c>
      <c r="C47" s="112" t="s">
        <v>67</v>
      </c>
      <c r="D47" s="111" t="s">
        <v>26</v>
      </c>
      <c r="E47" s="61">
        <v>0</v>
      </c>
      <c r="F47" s="106">
        <f>F38+TIME(0,E38,0)</f>
        <v>0.62708333333333321</v>
      </c>
    </row>
    <row r="48" spans="1:6" s="70" customFormat="1" ht="10.25" customHeight="1" x14ac:dyDescent="0.5">
      <c r="A48" s="105">
        <f>A46+0.01</f>
        <v>6.02</v>
      </c>
      <c r="B48" s="68" t="s">
        <v>7</v>
      </c>
      <c r="C48" s="99" t="s">
        <v>25</v>
      </c>
      <c r="D48" s="10" t="s">
        <v>45</v>
      </c>
      <c r="E48" s="47"/>
      <c r="F48" s="69">
        <f>F46+TIME(0,E46,0)</f>
        <v>0.63402777777777763</v>
      </c>
    </row>
    <row r="49" spans="1:6" ht="10.25" customHeight="1" x14ac:dyDescent="0.5">
      <c r="A49" s="120">
        <f>A48+0.01</f>
        <v>6.0299999999999994</v>
      </c>
      <c r="B49" s="121" t="s">
        <v>7</v>
      </c>
      <c r="C49" s="122" t="s">
        <v>27</v>
      </c>
      <c r="D49" s="123" t="s">
        <v>55</v>
      </c>
      <c r="E49" s="124"/>
      <c r="F49" s="125">
        <f t="shared" si="0"/>
        <v>0.63402777777777763</v>
      </c>
    </row>
    <row r="50" spans="1:6" ht="10.25" customHeight="1" x14ac:dyDescent="0.5">
      <c r="A50" s="120">
        <f t="shared" ref="A50" si="6">A49+0.01</f>
        <v>6.0399999999999991</v>
      </c>
      <c r="B50" s="121" t="s">
        <v>7</v>
      </c>
      <c r="C50" s="122" t="s">
        <v>21</v>
      </c>
      <c r="D50" s="123" t="s">
        <v>56</v>
      </c>
      <c r="E50" s="126"/>
      <c r="F50" s="125">
        <f t="shared" si="0"/>
        <v>0.63402777777777763</v>
      </c>
    </row>
    <row r="51" spans="1:6" ht="10.25" customHeight="1" x14ac:dyDescent="0.5">
      <c r="A51" s="3">
        <f>A50+0.01</f>
        <v>6.0499999999999989</v>
      </c>
      <c r="C51" s="99" t="s">
        <v>22</v>
      </c>
      <c r="E51" s="79"/>
      <c r="F51" s="69">
        <f t="shared" si="0"/>
        <v>0.63402777777777763</v>
      </c>
    </row>
    <row r="52" spans="1:6" ht="46.9" customHeight="1" x14ac:dyDescent="0.5">
      <c r="A52" s="35">
        <f t="shared" ref="A52" si="7">A51+0.001</f>
        <v>6.0509999999999993</v>
      </c>
      <c r="B52" s="117" t="s">
        <v>7</v>
      </c>
      <c r="C52" s="112" t="s">
        <v>80</v>
      </c>
      <c r="D52" s="111" t="s">
        <v>58</v>
      </c>
      <c r="E52" s="118">
        <v>0</v>
      </c>
      <c r="F52" s="106">
        <f t="shared" si="0"/>
        <v>0.63402777777777763</v>
      </c>
    </row>
    <row r="53" spans="1:6" ht="10.25" customHeight="1" x14ac:dyDescent="0.5">
      <c r="A53" s="120">
        <f>A51+0.01</f>
        <v>6.0599999999999987</v>
      </c>
      <c r="B53" s="121" t="s">
        <v>7</v>
      </c>
      <c r="C53" s="122" t="s">
        <v>29</v>
      </c>
      <c r="D53" s="123" t="s">
        <v>41</v>
      </c>
      <c r="E53" s="124"/>
      <c r="F53" s="125">
        <f t="shared" si="0"/>
        <v>0.63402777777777763</v>
      </c>
    </row>
    <row r="54" spans="1:6" ht="10.25" customHeight="1" x14ac:dyDescent="0.5">
      <c r="A54" s="94"/>
      <c r="B54" s="95"/>
      <c r="E54" s="96"/>
      <c r="F54" s="69">
        <f t="shared" si="0"/>
        <v>0.63402777777777763</v>
      </c>
    </row>
    <row r="55" spans="1:6" ht="10.25" customHeight="1" x14ac:dyDescent="0.5">
      <c r="A55" s="30"/>
      <c r="B55" s="31"/>
      <c r="C55" s="97"/>
      <c r="D55" s="31"/>
      <c r="E55" s="98"/>
      <c r="F55" s="69">
        <f t="shared" si="0"/>
        <v>0.63402777777777763</v>
      </c>
    </row>
    <row r="56" spans="1:6" ht="19.5" customHeight="1" x14ac:dyDescent="0.5">
      <c r="A56" s="3">
        <v>7</v>
      </c>
      <c r="B56" s="4"/>
      <c r="C56" s="2" t="s">
        <v>42</v>
      </c>
      <c r="D56" s="5"/>
      <c r="E56" s="51"/>
      <c r="F56" s="69">
        <f t="shared" si="0"/>
        <v>0.63402777777777763</v>
      </c>
    </row>
    <row r="57" spans="1:6" ht="10.25" customHeight="1" x14ac:dyDescent="0.5">
      <c r="A57" s="120">
        <f t="shared" ref="A57:A77" si="8">A56+0.01</f>
        <v>7.01</v>
      </c>
      <c r="B57" s="128"/>
      <c r="C57" s="122" t="s">
        <v>22</v>
      </c>
      <c r="D57" s="123" t="s">
        <v>58</v>
      </c>
      <c r="E57" s="129"/>
      <c r="F57" s="125">
        <f t="shared" si="0"/>
        <v>0.63402777777777763</v>
      </c>
    </row>
    <row r="58" spans="1:6" ht="10.25" customHeight="1" x14ac:dyDescent="0.5">
      <c r="A58" s="120">
        <f>A57+0.01</f>
        <v>7.02</v>
      </c>
      <c r="B58" s="128"/>
      <c r="C58" s="122" t="s">
        <v>29</v>
      </c>
      <c r="D58" s="123" t="s">
        <v>41</v>
      </c>
      <c r="E58" s="130"/>
      <c r="F58" s="125">
        <f>F57+TIME(0,E57,0)</f>
        <v>0.63402777777777763</v>
      </c>
    </row>
    <row r="59" spans="1:6" ht="10.25" customHeight="1" x14ac:dyDescent="0.5">
      <c r="A59" s="120">
        <f>A58+0.01</f>
        <v>7.0299999999999994</v>
      </c>
      <c r="B59" s="128"/>
      <c r="C59" s="131" t="s">
        <v>30</v>
      </c>
      <c r="D59" s="123" t="s">
        <v>6</v>
      </c>
      <c r="E59" s="124"/>
      <c r="F59" s="125">
        <f t="shared" si="0"/>
        <v>0.63402777777777763</v>
      </c>
    </row>
    <row r="60" spans="1:6" ht="10.25" customHeight="1" x14ac:dyDescent="0.5">
      <c r="A60" s="3">
        <f>A59+0.01</f>
        <v>7.0399999999999991</v>
      </c>
      <c r="B60" s="4"/>
      <c r="C60" s="99" t="s">
        <v>23</v>
      </c>
      <c r="D60" s="10"/>
      <c r="E60" s="47"/>
      <c r="F60" s="69">
        <f t="shared" si="0"/>
        <v>0.63402777777777763</v>
      </c>
    </row>
    <row r="61" spans="1:6" ht="46.15" customHeight="1" x14ac:dyDescent="0.5">
      <c r="A61" s="35">
        <f t="shared" ref="A61:A65" si="9">A60+0.001</f>
        <v>7.0409999999999995</v>
      </c>
      <c r="B61" s="110" t="s">
        <v>66</v>
      </c>
      <c r="C61" s="115" t="s">
        <v>90</v>
      </c>
      <c r="D61" s="111" t="s">
        <v>38</v>
      </c>
      <c r="E61" s="61">
        <v>0</v>
      </c>
      <c r="F61" s="106">
        <f t="shared" si="0"/>
        <v>0.63402777777777763</v>
      </c>
    </row>
    <row r="62" spans="1:6" ht="42.75" customHeight="1" x14ac:dyDescent="0.5">
      <c r="A62" s="35">
        <f t="shared" si="9"/>
        <v>7.0419999999999998</v>
      </c>
      <c r="B62" s="110" t="s">
        <v>66</v>
      </c>
      <c r="C62" s="115" t="s">
        <v>99</v>
      </c>
      <c r="D62" s="111" t="s">
        <v>38</v>
      </c>
      <c r="E62" s="61">
        <v>0</v>
      </c>
      <c r="F62" s="106">
        <f t="shared" si="0"/>
        <v>0.63402777777777763</v>
      </c>
    </row>
    <row r="63" spans="1:6" ht="100.5" customHeight="1" x14ac:dyDescent="0.5">
      <c r="A63" s="35">
        <f t="shared" si="9"/>
        <v>7.0430000000000001</v>
      </c>
      <c r="B63" s="110" t="s">
        <v>66</v>
      </c>
      <c r="C63" s="115" t="s">
        <v>91</v>
      </c>
      <c r="D63" s="111" t="s">
        <v>38</v>
      </c>
      <c r="E63" s="61">
        <v>0</v>
      </c>
      <c r="F63" s="106">
        <f t="shared" si="0"/>
        <v>0.63402777777777763</v>
      </c>
    </row>
    <row r="64" spans="1:6" ht="51.4" customHeight="1" x14ac:dyDescent="0.5">
      <c r="A64" s="35">
        <f t="shared" si="9"/>
        <v>7.0440000000000005</v>
      </c>
      <c r="B64" s="110" t="s">
        <v>17</v>
      </c>
      <c r="C64" s="115" t="s">
        <v>95</v>
      </c>
      <c r="D64" s="111" t="s">
        <v>38</v>
      </c>
      <c r="E64" s="61">
        <v>0</v>
      </c>
      <c r="F64" s="106">
        <f t="shared" si="0"/>
        <v>0.63402777777777763</v>
      </c>
    </row>
    <row r="65" spans="1:9" s="138" customFormat="1" ht="36.75" customHeight="1" x14ac:dyDescent="0.5">
      <c r="A65" s="135">
        <f t="shared" si="9"/>
        <v>7.0450000000000008</v>
      </c>
      <c r="B65" s="136" t="s">
        <v>9</v>
      </c>
      <c r="C65" s="139" t="s">
        <v>100</v>
      </c>
      <c r="D65" s="140" t="s">
        <v>38</v>
      </c>
      <c r="E65" s="137">
        <v>2</v>
      </c>
      <c r="F65" s="133">
        <f t="shared" si="0"/>
        <v>0.63402777777777763</v>
      </c>
    </row>
    <row r="66" spans="1:9" ht="10.25" customHeight="1" x14ac:dyDescent="0.5">
      <c r="A66" s="3">
        <f t="shared" ref="A66" si="10">A60+0.01</f>
        <v>7.0499999999999989</v>
      </c>
      <c r="B66" s="13"/>
      <c r="C66" s="99" t="s">
        <v>24</v>
      </c>
      <c r="D66" s="13"/>
      <c r="E66" s="47"/>
      <c r="F66" s="133">
        <f t="shared" si="0"/>
        <v>0.63541666666666652</v>
      </c>
    </row>
    <row r="67" spans="1:9" ht="78.75" customHeight="1" x14ac:dyDescent="0.5">
      <c r="A67" s="35">
        <f t="shared" ref="A67:A71" si="11">A66+0.001</f>
        <v>7.0509999999999993</v>
      </c>
      <c r="B67" s="110" t="s">
        <v>66</v>
      </c>
      <c r="C67" s="115" t="s">
        <v>96</v>
      </c>
      <c r="D67" s="111" t="s">
        <v>26</v>
      </c>
      <c r="E67" s="61">
        <v>0</v>
      </c>
      <c r="F67" s="106">
        <f t="shared" si="0"/>
        <v>0.63541666666666652</v>
      </c>
    </row>
    <row r="68" spans="1:9" ht="43.5" customHeight="1" x14ac:dyDescent="0.5">
      <c r="A68" s="35">
        <f t="shared" si="11"/>
        <v>7.0519999999999996</v>
      </c>
      <c r="B68" s="110" t="s">
        <v>66</v>
      </c>
      <c r="C68" s="115" t="s">
        <v>72</v>
      </c>
      <c r="D68" s="111" t="s">
        <v>26</v>
      </c>
      <c r="E68" s="61">
        <v>0</v>
      </c>
      <c r="F68" s="106">
        <f t="shared" si="0"/>
        <v>0.63541666666666652</v>
      </c>
    </row>
    <row r="69" spans="1:9" ht="130.9" customHeight="1" x14ac:dyDescent="0.5">
      <c r="A69" s="35">
        <f t="shared" si="11"/>
        <v>7.0529999999999999</v>
      </c>
      <c r="B69" s="110" t="s">
        <v>17</v>
      </c>
      <c r="C69" s="115" t="s">
        <v>94</v>
      </c>
      <c r="D69" s="111" t="s">
        <v>26</v>
      </c>
      <c r="E69" s="61">
        <v>0</v>
      </c>
      <c r="F69" s="106">
        <f t="shared" si="0"/>
        <v>0.63541666666666652</v>
      </c>
    </row>
    <row r="70" spans="1:9" ht="45" customHeight="1" x14ac:dyDescent="0.5">
      <c r="A70" s="35">
        <f t="shared" si="11"/>
        <v>7.0540000000000003</v>
      </c>
      <c r="B70" s="110" t="s">
        <v>17</v>
      </c>
      <c r="C70" s="115" t="s">
        <v>93</v>
      </c>
      <c r="D70" s="111" t="s">
        <v>26</v>
      </c>
      <c r="E70" s="61">
        <v>0</v>
      </c>
      <c r="F70" s="106">
        <f t="shared" si="0"/>
        <v>0.63541666666666652</v>
      </c>
    </row>
    <row r="71" spans="1:9" ht="13.15" customHeight="1" x14ac:dyDescent="0.5">
      <c r="A71" s="11">
        <f t="shared" si="11"/>
        <v>7.0550000000000006</v>
      </c>
      <c r="B71" s="38" t="s">
        <v>37</v>
      </c>
      <c r="C71" s="116" t="s">
        <v>73</v>
      </c>
      <c r="D71" s="113" t="s">
        <v>26</v>
      </c>
      <c r="E71" s="50">
        <v>2</v>
      </c>
      <c r="F71" s="133">
        <f t="shared" si="0"/>
        <v>0.63541666666666652</v>
      </c>
    </row>
    <row r="72" spans="1:9" ht="10.25" customHeight="1" x14ac:dyDescent="0.5">
      <c r="A72" s="3">
        <f>A66+0.01</f>
        <v>7.0599999999999987</v>
      </c>
      <c r="B72" s="5"/>
      <c r="C72" s="99" t="s">
        <v>25</v>
      </c>
      <c r="D72" s="10" t="s">
        <v>45</v>
      </c>
      <c r="E72" s="47"/>
      <c r="F72" s="133">
        <f t="shared" si="0"/>
        <v>0.6368055555555554</v>
      </c>
    </row>
    <row r="73" spans="1:9" ht="10.25" customHeight="1" x14ac:dyDescent="0.5">
      <c r="A73" s="3">
        <f>A72+0.01</f>
        <v>7.0699999999999985</v>
      </c>
      <c r="B73" s="4"/>
      <c r="C73" s="99" t="s">
        <v>27</v>
      </c>
      <c r="E73" s="47"/>
      <c r="F73" s="133">
        <f t="shared" si="0"/>
        <v>0.6368055555555554</v>
      </c>
    </row>
    <row r="74" spans="1:9" ht="52.9" customHeight="1" x14ac:dyDescent="0.5">
      <c r="A74" s="35">
        <f t="shared" ref="A74:A75" si="12">A73+0.001</f>
        <v>7.0709999999999988</v>
      </c>
      <c r="B74" s="110" t="s">
        <v>66</v>
      </c>
      <c r="C74" s="112" t="s">
        <v>77</v>
      </c>
      <c r="D74" s="111" t="s">
        <v>55</v>
      </c>
      <c r="E74" s="61">
        <v>0</v>
      </c>
      <c r="F74" s="106">
        <f t="shared" si="0"/>
        <v>0.6368055555555554</v>
      </c>
    </row>
    <row r="75" spans="1:9" ht="52.9" customHeight="1" x14ac:dyDescent="0.5">
      <c r="A75" s="35">
        <f t="shared" si="12"/>
        <v>7.0719999999999992</v>
      </c>
      <c r="B75" s="110" t="s">
        <v>66</v>
      </c>
      <c r="C75" s="112" t="s">
        <v>78</v>
      </c>
      <c r="D75" s="111" t="s">
        <v>55</v>
      </c>
      <c r="E75" s="61">
        <v>0</v>
      </c>
      <c r="F75" s="106">
        <f t="shared" si="0"/>
        <v>0.6368055555555554</v>
      </c>
    </row>
    <row r="76" spans="1:9" ht="10.25" customHeight="1" x14ac:dyDescent="0.5">
      <c r="A76" s="120">
        <f>A73+0.01</f>
        <v>7.0799999999999983</v>
      </c>
      <c r="B76" s="132"/>
      <c r="C76" s="122" t="s">
        <v>21</v>
      </c>
      <c r="D76" s="123" t="s">
        <v>56</v>
      </c>
      <c r="E76" s="124"/>
      <c r="F76" s="133">
        <f t="shared" si="0"/>
        <v>0.6368055555555554</v>
      </c>
    </row>
    <row r="77" spans="1:9" ht="10.25" customHeight="1" x14ac:dyDescent="0.5">
      <c r="A77" s="3">
        <f t="shared" si="8"/>
        <v>7.0899999999999981</v>
      </c>
      <c r="B77" s="38" t="s">
        <v>37</v>
      </c>
      <c r="C77" s="100" t="s">
        <v>74</v>
      </c>
      <c r="D77" s="53" t="s">
        <v>61</v>
      </c>
      <c r="E77" s="47">
        <v>3</v>
      </c>
      <c r="F77" s="133">
        <f t="shared" si="0"/>
        <v>0.6368055555555554</v>
      </c>
    </row>
    <row r="78" spans="1:9" ht="10.25" customHeight="1" x14ac:dyDescent="0.5">
      <c r="A78" s="3"/>
      <c r="B78" s="13"/>
      <c r="C78" s="13"/>
      <c r="D78" s="13"/>
      <c r="E78" s="47"/>
      <c r="F78" s="133">
        <f t="shared" si="0"/>
        <v>0.63888888888888873</v>
      </c>
    </row>
    <row r="79" spans="1:9" ht="10.25" customHeight="1" x14ac:dyDescent="0.5">
      <c r="A79" s="3">
        <v>8</v>
      </c>
      <c r="B79" s="4"/>
      <c r="C79" s="2" t="s">
        <v>13</v>
      </c>
      <c r="D79" s="4"/>
      <c r="E79" s="93"/>
      <c r="F79" s="133">
        <f t="shared" si="0"/>
        <v>0.63888888888888873</v>
      </c>
      <c r="I79" s="6"/>
    </row>
    <row r="80" spans="1:9" ht="10.25" customHeight="1" x14ac:dyDescent="0.5">
      <c r="A80" s="3">
        <f t="shared" ref="A80" si="13">A79+0.01</f>
        <v>8.01</v>
      </c>
      <c r="B80" s="4" t="s">
        <v>9</v>
      </c>
      <c r="C80" s="2" t="s">
        <v>33</v>
      </c>
      <c r="D80" s="10"/>
      <c r="E80" s="47"/>
      <c r="F80" s="133">
        <f t="shared" si="0"/>
        <v>0.63888888888888873</v>
      </c>
      <c r="I80" s="6"/>
    </row>
    <row r="81" spans="1:9" ht="10.25" customHeight="1" x14ac:dyDescent="0.5">
      <c r="A81" s="3">
        <f>A80+0.01</f>
        <v>8.02</v>
      </c>
      <c r="B81" s="4"/>
      <c r="C81" s="2" t="s">
        <v>31</v>
      </c>
      <c r="D81" s="10"/>
      <c r="E81" s="47"/>
      <c r="F81" s="133">
        <f t="shared" si="0"/>
        <v>0.63888888888888873</v>
      </c>
      <c r="I81" s="6"/>
    </row>
    <row r="82" spans="1:9" ht="10.25" customHeight="1" x14ac:dyDescent="0.5">
      <c r="A82" s="11">
        <f>A81+0.001</f>
        <v>8.020999999999999</v>
      </c>
      <c r="B82" s="4" t="s">
        <v>9</v>
      </c>
      <c r="C82" s="100" t="s">
        <v>44</v>
      </c>
      <c r="D82" s="53" t="s">
        <v>61</v>
      </c>
      <c r="E82" s="47">
        <v>3</v>
      </c>
      <c r="F82" s="133">
        <f t="shared" si="0"/>
        <v>0.63888888888888873</v>
      </c>
      <c r="I82" s="6"/>
    </row>
    <row r="83" spans="1:9" ht="10.25" customHeight="1" x14ac:dyDescent="0.5">
      <c r="A83" s="11">
        <f>A82+0.001</f>
        <v>8.0219999999999985</v>
      </c>
      <c r="B83" s="4" t="s">
        <v>9</v>
      </c>
      <c r="C83" s="100" t="s">
        <v>39</v>
      </c>
      <c r="D83" s="53" t="s">
        <v>38</v>
      </c>
      <c r="E83" s="47">
        <v>3</v>
      </c>
      <c r="F83" s="133">
        <f t="shared" si="0"/>
        <v>0.64097222222222205</v>
      </c>
      <c r="I83" s="6"/>
    </row>
    <row r="84" spans="1:9" ht="10.25" customHeight="1" x14ac:dyDescent="0.5">
      <c r="A84" s="11">
        <f>A83+0.001</f>
        <v>8.0229999999999979</v>
      </c>
      <c r="B84" s="4" t="s">
        <v>9</v>
      </c>
      <c r="C84" s="101" t="s">
        <v>40</v>
      </c>
      <c r="D84" s="54" t="s">
        <v>45</v>
      </c>
      <c r="E84" s="47">
        <v>3</v>
      </c>
      <c r="F84" s="133">
        <f t="shared" si="0"/>
        <v>0.64305555555555538</v>
      </c>
      <c r="I84" s="6"/>
    </row>
    <row r="85" spans="1:9" ht="10.25" customHeight="1" x14ac:dyDescent="0.5">
      <c r="A85" s="11">
        <f>A84+0.001</f>
        <v>8.0239999999999974</v>
      </c>
      <c r="B85" s="4" t="s">
        <v>9</v>
      </c>
      <c r="C85" s="101" t="s">
        <v>49</v>
      </c>
      <c r="D85" s="54" t="s">
        <v>58</v>
      </c>
      <c r="E85" s="47">
        <v>3</v>
      </c>
      <c r="F85" s="133">
        <f t="shared" si="0"/>
        <v>0.64513888888888871</v>
      </c>
      <c r="I85" s="6"/>
    </row>
    <row r="86" spans="1:9" ht="10.25" customHeight="1" x14ac:dyDescent="0.5">
      <c r="A86" s="9">
        <f>A81+0.01</f>
        <v>8.0299999999999994</v>
      </c>
      <c r="B86" s="5"/>
      <c r="C86" s="33" t="s">
        <v>32</v>
      </c>
      <c r="D86" s="34"/>
      <c r="E86" s="52"/>
      <c r="F86" s="133">
        <f t="shared" si="0"/>
        <v>0.64722222222222203</v>
      </c>
      <c r="I86" s="6"/>
    </row>
    <row r="87" spans="1:9" ht="10.25" customHeight="1" x14ac:dyDescent="0.5">
      <c r="A87" s="11">
        <f t="shared" ref="A87:A91" si="14">A86+0.001</f>
        <v>8.0309999999999988</v>
      </c>
      <c r="B87" s="5" t="s">
        <v>9</v>
      </c>
      <c r="C87" s="99" t="s">
        <v>34</v>
      </c>
      <c r="D87" s="10" t="s">
        <v>59</v>
      </c>
      <c r="E87" s="52"/>
      <c r="F87" s="133">
        <f t="shared" si="0"/>
        <v>0.64722222222222203</v>
      </c>
      <c r="I87" s="6"/>
    </row>
    <row r="88" spans="1:9" ht="10.25" customHeight="1" x14ac:dyDescent="0.5">
      <c r="A88" s="11">
        <f>A87+0.001</f>
        <v>8.0319999999999983</v>
      </c>
      <c r="B88" s="4" t="s">
        <v>9</v>
      </c>
      <c r="C88" s="99" t="s">
        <v>35</v>
      </c>
      <c r="D88" s="10" t="s">
        <v>28</v>
      </c>
      <c r="E88" s="50">
        <v>0</v>
      </c>
      <c r="F88" s="133">
        <f t="shared" si="0"/>
        <v>0.64722222222222203</v>
      </c>
      <c r="I88" s="6"/>
    </row>
    <row r="89" spans="1:9" ht="10.25" customHeight="1" x14ac:dyDescent="0.5">
      <c r="A89" s="11">
        <f t="shared" si="14"/>
        <v>8.0329999999999977</v>
      </c>
      <c r="B89" s="38" t="s">
        <v>9</v>
      </c>
      <c r="C89" s="102" t="s">
        <v>14</v>
      </c>
      <c r="D89" s="56" t="s">
        <v>11</v>
      </c>
      <c r="E89" s="47">
        <v>0</v>
      </c>
      <c r="F89" s="133">
        <f t="shared" si="0"/>
        <v>0.64722222222222203</v>
      </c>
    </row>
    <row r="90" spans="1:9" ht="10.25" customHeight="1" x14ac:dyDescent="0.5">
      <c r="A90" s="11">
        <f t="shared" si="14"/>
        <v>8.0339999999999971</v>
      </c>
      <c r="B90" s="37" t="s">
        <v>9</v>
      </c>
      <c r="C90" s="100" t="s">
        <v>20</v>
      </c>
      <c r="D90" s="53" t="s">
        <v>15</v>
      </c>
      <c r="E90" s="60">
        <v>0</v>
      </c>
      <c r="F90" s="133">
        <f t="shared" si="0"/>
        <v>0.64722222222222203</v>
      </c>
    </row>
    <row r="91" spans="1:9" ht="10.25" customHeight="1" x14ac:dyDescent="0.5">
      <c r="A91" s="35">
        <f t="shared" si="14"/>
        <v>8.0349999999999966</v>
      </c>
      <c r="B91" s="36" t="s">
        <v>17</v>
      </c>
      <c r="C91" s="103" t="s">
        <v>18</v>
      </c>
      <c r="D91" s="57" t="s">
        <v>15</v>
      </c>
      <c r="E91" s="61">
        <v>0</v>
      </c>
      <c r="F91" s="106">
        <f t="shared" si="0"/>
        <v>0.64722222222222203</v>
      </c>
    </row>
    <row r="92" spans="1:9" ht="13.9" customHeight="1" x14ac:dyDescent="0.5">
      <c r="A92" s="3">
        <f>A86+0.01</f>
        <v>8.0399999999999991</v>
      </c>
      <c r="B92" s="38" t="s">
        <v>9</v>
      </c>
      <c r="C92" s="84" t="s">
        <v>64</v>
      </c>
      <c r="D92" s="53" t="s">
        <v>11</v>
      </c>
      <c r="E92" s="47">
        <v>5</v>
      </c>
      <c r="F92" s="133">
        <f t="shared" si="0"/>
        <v>0.64722222222222203</v>
      </c>
    </row>
    <row r="93" spans="1:9" ht="11.45" customHeight="1" x14ac:dyDescent="0.5">
      <c r="A93" s="3">
        <f t="shared" ref="A93:A95" si="15">A92+0.01</f>
        <v>8.0499999999999989</v>
      </c>
      <c r="B93" s="5" t="s">
        <v>9</v>
      </c>
      <c r="C93" s="91" t="s">
        <v>60</v>
      </c>
      <c r="D93" s="53" t="s">
        <v>11</v>
      </c>
      <c r="E93" s="47">
        <v>5</v>
      </c>
      <c r="F93" s="133">
        <f t="shared" si="0"/>
        <v>0.65069444444444424</v>
      </c>
    </row>
    <row r="94" spans="1:9" ht="10.25" customHeight="1" x14ac:dyDescent="0.5">
      <c r="A94" s="3">
        <f>A93+0.01</f>
        <v>8.0599999999999987</v>
      </c>
      <c r="B94" s="5" t="s">
        <v>9</v>
      </c>
      <c r="C94" s="91" t="s">
        <v>47</v>
      </c>
      <c r="D94" s="53" t="s">
        <v>15</v>
      </c>
      <c r="E94" s="47">
        <v>5</v>
      </c>
      <c r="F94" s="133">
        <f t="shared" si="0"/>
        <v>0.65416666666666645</v>
      </c>
    </row>
    <row r="95" spans="1:9" ht="10.25" customHeight="1" x14ac:dyDescent="0.5">
      <c r="A95" s="3">
        <f t="shared" si="15"/>
        <v>8.0699999999999985</v>
      </c>
      <c r="B95" s="81" t="s">
        <v>52</v>
      </c>
      <c r="C95" s="92" t="s">
        <v>54</v>
      </c>
      <c r="D95" s="53" t="s">
        <v>6</v>
      </c>
      <c r="E95" s="47">
        <v>1</v>
      </c>
      <c r="F95" s="133">
        <f t="shared" si="0"/>
        <v>0.65763888888888866</v>
      </c>
    </row>
    <row r="96" spans="1:9" ht="10.25" customHeight="1" x14ac:dyDescent="0.5">
      <c r="A96" s="9"/>
      <c r="B96" s="81"/>
      <c r="C96" s="92"/>
      <c r="D96" s="54"/>
      <c r="E96" s="80"/>
      <c r="F96" s="133">
        <f t="shared" si="0"/>
        <v>0.6583333333333331</v>
      </c>
    </row>
    <row r="97" spans="1:6" ht="10.25" customHeight="1" x14ac:dyDescent="0.5">
      <c r="A97" s="3">
        <v>9</v>
      </c>
      <c r="B97" s="5"/>
      <c r="C97" s="91" t="s">
        <v>53</v>
      </c>
      <c r="D97" s="53" t="s">
        <v>6</v>
      </c>
      <c r="E97" s="47"/>
      <c r="F97" s="133">
        <f t="shared" ref="F97:F98" si="16">F96+TIME(0,E96,0)</f>
        <v>0.6583333333333331</v>
      </c>
    </row>
    <row r="98" spans="1:6" ht="10.25" customHeight="1" x14ac:dyDescent="0.5">
      <c r="A98" s="7"/>
      <c r="B98" s="82"/>
      <c r="C98" s="83"/>
      <c r="D98" s="37"/>
      <c r="E98" s="6"/>
      <c r="F98" s="133">
        <f t="shared" si="16"/>
        <v>0.6583333333333331</v>
      </c>
    </row>
    <row r="99" spans="1:6" s="6" customFormat="1" ht="11.45" customHeight="1" x14ac:dyDescent="0.5">
      <c r="A99" s="85">
        <v>10</v>
      </c>
      <c r="B99" s="86"/>
      <c r="C99" s="87" t="s">
        <v>16</v>
      </c>
      <c r="D99" s="88" t="s">
        <v>6</v>
      </c>
      <c r="E99" s="89">
        <v>0</v>
      </c>
      <c r="F99" s="90">
        <f>TIME(17,0,0)</f>
        <v>0.70833333333333337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Company>-2021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2023-11-17T19:39:07Z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