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3_07/"/>
    </mc:Choice>
  </mc:AlternateContent>
  <xr:revisionPtr revIDLastSave="47" documentId="8_{F912ADBC-6A09-4837-9D53-68A082FFBA48}" xr6:coauthVersionLast="47" xr6:coauthVersionMax="47" xr10:uidLastSave="{1C274A4A-014A-416B-B04D-B6B0ABCC4ED7}"/>
  <bookViews>
    <workbookView xWindow="57480" yWindow="-120" windowWidth="29040" windowHeight="15720" xr2:uid="{00000000-000D-0000-FFFF-FFFF00000000}"/>
  </bookViews>
  <sheets>
    <sheet name="EC_Closing_Agenda" sheetId="1" r:id="rId1"/>
  </sheets>
  <definedNames>
    <definedName name="_xlnm.Print_Area" localSheetId="0">EC_Closing_Agenda!$A$1:$F$110</definedName>
    <definedName name="Print_Area_MI">EC_Closing_Agenda!$A$1:$E$20</definedName>
    <definedName name="PRINT_AREA_MI_1">EC_Closing_Agenda!$A$1:$E$20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A102" i="1"/>
  <c r="F106" i="1"/>
  <c r="A47" i="1" l="1"/>
  <c r="A48" i="1"/>
  <c r="F8" i="1"/>
  <c r="A49" i="1" l="1"/>
  <c r="A50" i="1" s="1"/>
  <c r="A85" i="1"/>
  <c r="F9" i="1" l="1"/>
  <c r="F10" i="1" s="1"/>
  <c r="F11" i="1" s="1"/>
  <c r="A21" i="1"/>
  <c r="A22" i="1" s="1"/>
  <c r="A23" i="1" s="1"/>
  <c r="A24" i="1" s="1"/>
  <c r="A86" i="1"/>
  <c r="A62" i="1"/>
  <c r="A14" i="1"/>
  <c r="A12" i="1"/>
  <c r="A9" i="1"/>
  <c r="A10" i="1" s="1"/>
  <c r="A8" i="1"/>
  <c r="A65" i="1" l="1"/>
  <c r="A66" i="1" s="1"/>
  <c r="A63" i="1"/>
  <c r="A64" i="1" s="1"/>
  <c r="A15" i="1"/>
  <c r="A16" i="1" s="1"/>
  <c r="A17" i="1" s="1"/>
  <c r="A18" i="1" s="1"/>
  <c r="A51" i="1"/>
  <c r="A25" i="1"/>
  <c r="A26" i="1" s="1"/>
  <c r="A91" i="1"/>
  <c r="A97" i="1" s="1"/>
  <c r="A98" i="1" s="1"/>
  <c r="A99" i="1" s="1"/>
  <c r="A87" i="1"/>
  <c r="A88" i="1" s="1"/>
  <c r="A89" i="1" s="1"/>
  <c r="A90" i="1" s="1"/>
  <c r="A54" i="1" l="1"/>
  <c r="A55" i="1" s="1"/>
  <c r="A52" i="1"/>
  <c r="A53" i="1" s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100" i="1"/>
  <c r="A101" i="1" s="1"/>
  <c r="A67" i="1"/>
  <c r="A68" i="1" s="1"/>
  <c r="F12" i="1"/>
  <c r="A92" i="1"/>
  <c r="A93" i="1" s="1"/>
  <c r="A56" i="1" l="1"/>
  <c r="A57" i="1" s="1"/>
  <c r="A58" i="1" s="1"/>
  <c r="A79" i="1"/>
  <c r="A80" i="1" s="1"/>
  <c r="A81" i="1" s="1"/>
  <c r="A69" i="1"/>
  <c r="A70" i="1" s="1"/>
  <c r="A71" i="1" s="1"/>
  <c r="A72" i="1" s="1"/>
  <c r="A73" i="1" s="1"/>
  <c r="A74" i="1" s="1"/>
  <c r="A75" i="1" s="1"/>
  <c r="A76" i="1" s="1"/>
  <c r="A77" i="1" s="1"/>
  <c r="A78" i="1" s="1"/>
  <c r="A41" i="1"/>
  <c r="A42" i="1" s="1"/>
  <c r="F13" i="1"/>
  <c r="F14" i="1" s="1"/>
  <c r="F15" i="1" s="1"/>
  <c r="F16" i="1" s="1"/>
  <c r="F17" i="1" s="1"/>
  <c r="F18" i="1" s="1"/>
  <c r="F19" i="1" s="1"/>
  <c r="A94" i="1"/>
  <c r="A95" i="1" s="1"/>
  <c r="A96" i="1" s="1"/>
  <c r="F20" i="1" l="1"/>
  <c r="F21" i="1" s="1"/>
  <c r="F22" i="1" l="1"/>
  <c r="F23" i="1" s="1"/>
  <c r="F24" i="1" s="1"/>
  <c r="F25" i="1" s="1"/>
  <c r="F28" i="1" l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26" i="1"/>
  <c r="F42" i="1" l="1"/>
  <c r="F43" i="1" s="1"/>
  <c r="F44" i="1" s="1"/>
  <c r="F45" i="1" s="1"/>
  <c r="F46" i="1" s="1"/>
  <c r="F47" i="1" s="1"/>
  <c r="F48" i="1" s="1"/>
  <c r="F49" i="1" l="1"/>
  <c r="F50" i="1" s="1"/>
  <c r="F51" i="1" s="1"/>
  <c r="F52" i="1" l="1"/>
  <c r="F53" i="1" s="1"/>
  <c r="F54" i="1" s="1"/>
  <c r="F55" i="1" s="1"/>
  <c r="F56" i="1" s="1"/>
  <c r="F57" i="1" s="1"/>
  <c r="F58" i="1" l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l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l="1"/>
  <c r="F103" i="1" s="1"/>
  <c r="F104" i="1" s="1"/>
  <c r="F105" i="1" s="1"/>
</calcChain>
</file>

<file path=xl/sharedStrings.xml><?xml version="1.0" encoding="utf-8"?>
<sst xmlns="http://schemas.openxmlformats.org/spreadsheetml/2006/main" count="227" uniqueCount="111">
  <si>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</si>
  <si>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</si>
  <si>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</si>
  <si>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</si>
  <si>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</si>
  <si>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</si>
  <si>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</si>
  <si>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</si>
  <si>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</si>
  <si>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</si>
  <si>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</si>
  <si>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</si>
  <si>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</si>
  <si>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</si>
  <si>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</si>
  <si>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</si>
  <si>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</si>
  <si>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</si>
  <si>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</si>
  <si>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</si>
  <si>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</si>
  <si>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</si>
  <si>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</si>
  <si>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</si>
  <si>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</si>
  <si>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</si>
  <si>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</si>
  <si>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</si>
  <si>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</si>
  <si>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</si>
  <si>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</si>
  <si>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</si>
  <si>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</si>
  <si>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</si>
  <si>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</si>
  <si>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</si>
  <si>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</si>
  <si>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</si>
  <si>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</si>
  <si>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</si>
  <si>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</si>
  <si>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</si>
  <si>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</si>
  <si>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</si>
  <si>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</si>
  <si>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</si>
  <si>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</si>
  <si>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</si>
  <si>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Future Meetings</t>
  </si>
  <si>
    <t>802 Public Visibility SC Report</t>
  </si>
  <si>
    <t>Executive Committee Study Groups, WG Study Groups, and TAGs</t>
  </si>
  <si>
    <t>IEEE Standards Board, SA Ballot Items, and  Industry Connections</t>
  </si>
  <si>
    <t>DT</t>
  </si>
  <si>
    <t>Any Other Business</t>
  </si>
  <si>
    <t>802/SA Task Force Meeting Reminder</t>
  </si>
  <si>
    <t>Powell</t>
  </si>
  <si>
    <t>Au</t>
  </si>
  <si>
    <t>Rule Changes</t>
  </si>
  <si>
    <t>Friday 1700 – 22:00 UTC (1:00 pm to 6:00 pm CEST)
14 July 2023</t>
  </si>
  <si>
    <t>AGENDA  -  IEEE 802 LMSC EXECUTIVE COMMITTEE MEETING
IEEE 802 LMSC 133rd Plenary Session</t>
  </si>
  <si>
    <t>Baykas</t>
  </si>
  <si>
    <t>GIlb</t>
  </si>
  <si>
    <t xml:space="preserve">Call for Tutorials for Nov 2023 Plenary </t>
  </si>
  <si>
    <t xml:space="preserve">Study Group Formation - IEEE 802.15 WG Next Generation SUN PHY </t>
  </si>
  <si>
    <t>Study Group Formation - Enhanced Methods for Sub-1GHz Coexistence</t>
  </si>
  <si>
    <t>Post 
Meeting</t>
  </si>
  <si>
    <t>Voluntary group photograph - 802 EC Members Present</t>
  </si>
  <si>
    <t>ME*</t>
  </si>
  <si>
    <t>To NesCom, P802.1DG PAR extension
M: Approve forwarding P802.1DG PAR extension documentation in https://www.ieee802.org/1/files/public/docs2023/dg-PAR-extension-0723-v01.pdf to NesCom
Approve (unmodified) CSD documentation in https://mentor.ieee.org/802-ec/dcn/18/ec-18-0242-00-ACSD-p802-1dg.pdf  
M: Parsons     S: Law</t>
  </si>
  <si>
    <t>To NesCom, P802.1Qdj PAR extension 
M: Approve forwarding P802.1Qdj PAR extension documentation in https://www.ieee802.org/1/files/public/docs2023/dj-PAR-extension-0723-v01.pdf to NesCom
Approve (unmodified) CSD documentation in https://mentor.ieee.org/802-ec/dcn/19/ec-19-0139-00-ACSD-p802-1qdj.pdf 
M: Parsons     S: Law</t>
  </si>
  <si>
    <t>To NesCom, P60802 PAR modification 
M: Approve forwarding P60802 PAR modification documentation in https://www.ieee802.org/1/files/public/docs2023/60802-PAR-modification-0723-v01.pdf         to NesCom
Approve (unmodified) CSD documentation in https://mentor.ieee.org/802-ec/dcn/18/ec-18-0088-01-ACSD-p60802.pdf  
M: Parsons     S: Law</t>
  </si>
  <si>
    <t>To NesCom, P802.1Qdy PAR 
M: Approve forwarding P802.1Qdy PAR documentation in https://www.ieee802.org/1/files/public/docs2023/dy-PAR-0723-v01.pdf to NesCom
Approve CSD documentation in https://www.ieee802.org/1/files/public/docs2023/dy-CSD-0723-v01.pdf 
M: Parsons     S: Law</t>
  </si>
  <si>
    <t>To Standards Association Ballot, P802.1ASdr D2.0 
M: Approve sending P802.1ASdr D2.0 to Standards Association ballot
Confirm the CSD for P802.1ASdr in https://mentor.ieee.org/802-ec/dcn/21/ec-21-0097-00-ACSD-p802-1asdr.pdf  
M: Parsons     S: Law</t>
  </si>
  <si>
    <t>To Standards Association Ballot, P802.1CS-2020/Cor1 D2.0 
M: Approve sending P802.1CS-2020/Cor1 D2.0 to Standards Association ballot
M: Parsons     S: Law</t>
  </si>
  <si>
    <t>To Standards Association Ballot, P802.1ASdn D2.0
M: Conditionally approve sending P802.1ASdn D2.0 to Standards Association ballot
Confirm the CSD for P802.1ASdn in https://mentor.ieee.org/802-ec/dcn/20/ec-20-0202-00-ACSD-p802-1asdn.pdf 
M: Parsons     S: Law</t>
  </si>
  <si>
    <t>To Standards Association Ballot, P802.1DC D3.0
M: Conditionally approve sending P802.1DC D3.0 to Standards Association ballot
Confirm the CSD for P802.1DC in https://mentor.ieee.org/802-ec/dcn/18/ec-18-0091-00-ACSD-802-1dc.pdf 
M: Parsons     S: Law</t>
  </si>
  <si>
    <t>To RevCom, P802.1Qcj 
M: Approve sending P802.1Qcj to RevCom
Approve CSD documentation in https://mentor.ieee.org/802-ec/dcn/21/ec-21-0195-00-ACSD-p802-1qcj.pdf 
M: Parsons     S: Law</t>
  </si>
  <si>
    <t>To RevCom, P802.1Qcw 
M: Approve sending P802.1Qcw to RevCom
Approve CSD documentation in https://mentor.ieee.org/802-ec/dcn/21/ec-21-0196-01-ACSD-p802-1qcw.pdf 
M: Parsons     S: Law</t>
  </si>
  <si>
    <t>To RevCom, P802f 
M: Conditionally approve sending P802f to RevCom
Approve CSD documentation in https://mentor.ieee.org/802-ec/dcn/19/ec-19-0217-00-ACSD-p802f.pdf  
M: Parsons     S: Law</t>
  </si>
  <si>
    <t>Communication to ISO/IEC JTC1/SC6 
M: Approve submission of the following draft(s) to ISO/IEC JTC1/SC6 for information under the PSDO agreement, once SA Balloting begins:    IEEE P802.1ASdn, IEEE P802.1ASdr, IEEE P802.1DC
M: Parsons     S: Law</t>
  </si>
  <si>
    <t>Communication to ISO/IEC JTC1/SC6 
M: Approve submission of the following draft(s) to ISO/IEC JTC1/SC6 for adoption under the PSDO agreement, once approved and published:   IEEE 802.1Qcj, IEEE 802.1Qcw, IEEE 802f
M: Parsons     S: Law</t>
  </si>
  <si>
    <r>
      <t xml:space="preserve">Communication to ISO/IEC JTC1/SC6 
M: Approve submission of the following comment responses to ISO/IEC JTC1/SC6 for information under the PSDO agreement: 
</t>
    </r>
    <r>
      <rPr>
        <sz val="8"/>
        <color rgb="FF000000"/>
        <rFont val="Symbol"/>
        <family val="1"/>
        <charset val="2"/>
      </rPr>
      <t>·</t>
    </r>
    <r>
      <rPr>
        <sz val="11.2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 xml:space="preserve">IEEE 802.1ACct-2021
https://www.ieee802.org/1/files/public/docs2023/liaison-randall-SC6CommentResponseACct-0723.pdf 
</t>
    </r>
    <r>
      <rPr>
        <sz val="8"/>
        <color rgb="FF000000"/>
        <rFont val="Symbol"/>
        <family val="1"/>
        <charset val="2"/>
      </rPr>
      <t>·</t>
    </r>
    <r>
      <rPr>
        <sz val="8"/>
        <color rgb="FF000000"/>
        <rFont val="Cambria"/>
        <family val="1"/>
      </rPr>
      <t xml:space="preserve"> IEEE 802.1BA-2021
https://www.ieee802.org/1/files/public/docs2023/liaison-randall-SC6CommentResponseBA-0723.pdf 
</t>
    </r>
    <r>
      <rPr>
        <sz val="8"/>
        <color rgb="FF000000"/>
        <rFont val="Symbol"/>
        <family val="1"/>
        <charset val="2"/>
      </rPr>
      <t>·</t>
    </r>
    <r>
      <rPr>
        <sz val="8"/>
        <color rgb="FF000000"/>
        <rFont val="Cambria"/>
        <family val="1"/>
      </rPr>
      <t xml:space="preserve"> IEEE 802.1Q-2022
https://www.ieee802.org/1/files/public/docs2023/liaison-randall-SC6CommentResponseQRev-0723.pdf 
M: Parsons     S: Law</t>
    </r>
  </si>
  <si>
    <t>Communication  to ITU-T JCA
Approve https://www.ieee802.org/1/files/public/docs2023/liaison-response-itu-t-jca-IMT2020-0723.pdf as communication to ITU-T JCA on LS13: IMT-2020 RoadMap, granting the IEEE 802.1 WG chair (or his delegate) editorial license.</t>
  </si>
  <si>
    <t>Communication  to ITU-T SG15
Approve https://www.ieee802.org/1/files/public/docs2023/liaison-response-itu-t-sg15-otnt-swp-0723.pdf as communication to ITU-T SG15 on LS58: OTNT Standardization Work Plan Issue 32, granting the IEEE 802.1 WG chair (or his delegate) editorial license.</t>
  </si>
  <si>
    <t>Communication to ITU-T SG13
Approve https://www.ieee802.org/1/files/public/docs2023/liaison-response-itu-t-SG13-DetermNetworkingandCommunics-0723-v01.pdf as communication to ITU-T SG13 granting the IEEE 802.1 WG chair (or his delegate) editorial license.</t>
  </si>
  <si>
    <t>Communication to Broadband Forum
Approve https://www.ieee802.org/1/files/public/docs2023/liaison-BBF-ONUManagementYANG-0723-v01.pdf as communication to the Broadband Forum (BBF), granting the IEEE 802.1 WG chair (or his delegate) editorial license.</t>
  </si>
  <si>
    <t>Communication to IEEE 1588 WG
Approve https://www.ieee802.org/1/files/public/docs2023/liaison-IEEE1588-draft-sharing-and-terminology-0723-v01.pdf as communication to IEEE 1588 WG, granting the IEEE 802.1 WG chair (or his delegate) editorial license.</t>
  </si>
  <si>
    <t>Communication to IEEE P3400
Approve https://www.ieee802.org/1/files/public/docs2023/liaison-IEEEP3400-terminology-0723-v01.pdf as communication to IEEE P3400, granting the IEEE 802.1 WG chair (or his delegate) editorial license.</t>
  </si>
  <si>
    <t>Communication to Labs Networks Industrie 4.0 (LNI4.0)
Approve  sharing the latest revision of the IEEE P802.1Qdd and IEC/IEEE 60802 drafts with Labs Networks Industrie 4.0 (LNI 4.0).</t>
  </si>
  <si>
    <t>To RevCom, P802.15.3 (Revision B)
M: Approve sending P802-15-3-Rev B-D6.pdf to RevCom.
Approve CSD documentation in https://mentor.ieee.org/802-ec/dcn/21/ec-21-0307-00-ACSD-p802-15-3ma.docx. 
M: Powell     S: Godfrey</t>
  </si>
  <si>
    <t>To NesCom, P802.11-2020 Cor 2 PAR 
M: Approve forwarding P802.11-2020 Cor 2 PAR documentation in 11-23-01275r3 to NesCom.
     M: Stanley     S: Rosdahl</t>
  </si>
  <si>
    <t xml:space="preserve">DT </t>
  </si>
  <si>
    <t>Future Meetings Ad Hoc Output</t>
  </si>
  <si>
    <t>Yee</t>
  </si>
  <si>
    <t xml:space="preserve">MI* </t>
  </si>
  <si>
    <t>1st Study Group Rechartering - 802.11 Ambient Power Study Group</t>
  </si>
  <si>
    <t>3rd Study Group Rechartering - 802.11 Ultra High Reliability Study Group</t>
  </si>
  <si>
    <t>To Nescom, P802.11bn</t>
  </si>
  <si>
    <t xml:space="preserve">Approval submission to the ETSI Industry Specification Group (ISG) for Terahertz Communications (THz) </t>
  </si>
  <si>
    <t xml:space="preserve">Approval submission to APT Conference Preparatory Group for WRC-23 (APG23-6) </t>
  </si>
  <si>
    <t xml:space="preserve">IEEE 802.3
</t>
  </si>
  <si>
    <t>Study Group formation - Improved Support of Asymmetric Applications for Cameras (ISAAC)</t>
  </si>
  <si>
    <t xml:space="preserve">Announcement of 802 EC Interim Telecons
</t>
  </si>
  <si>
    <t xml:space="preserve">APPROVE Motion: Approve  minutes of 06 June 2023 802 EC Teleconference: 
https://mentor.ieee.org/802-ec/dcn/23/ec-23-0102-00-00EC-06-june-2023-802-ec-monthly-teleconference-minutes.pdf
</t>
  </si>
  <si>
    <t>To SA Ballot - IEEE P802.3df 400 Gb/s and 800 Gb/s Ethernet
M: Approve sending IEEE P802.3df to Standards Association ballot
Confirm the CSD for IEEE P802.3df in https://mentor.ieee.org/802-ec/dcn/21/ec-21-0306-01-ACSD-p802-3df.pdf
M: Law     S: D'Ambrosia</t>
  </si>
  <si>
    <t>R4</t>
  </si>
  <si>
    <t>IEEE Milestone Status Update</t>
  </si>
  <si>
    <t>Thompson</t>
  </si>
  <si>
    <t>To SA Ballot  (Conditional) - P802.11REVme</t>
  </si>
  <si>
    <t>To ICCOM, Nendica ICAID Renewal
M: Forward Nendica ICAID Renewal https://mentor.ieee.org/802.1/dcn/23/1-23-0004-06-ICne-draft-nendica-icaid-renewal-to-september-2025.docx, including Nendica ICCom Report https://mentor.ieee.org/802.1/documents?is_group=ICne&amp;is_year=2023&amp;is_dcn=0007  for information, to ICCOM
M: Parsons     S: Law</t>
  </si>
  <si>
    <t>Notification - Annual Review of Standing Committees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</si>
</sst>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28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sz val="9"/>
      <color rgb="FF000000"/>
      <name val="Cambria"/>
      <family val="1"/>
    </font>
    <font>
      <sz val="8"/>
      <color rgb="FF000000"/>
      <name val="Symbol"/>
      <family val="1"/>
      <charset val="2"/>
    </font>
    <font>
      <sz val="11.2"/>
      <color rgb="FF000000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51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18" fillId="0" borderId="11" xfId="0" applyFont="1" applyBorder="1" applyAlignment="1">
      <alignment vertical="top"/>
    </xf>
    <xf numFmtId="2" fontId="18" fillId="0" borderId="11" xfId="0" applyNumberFormat="1" applyFont="1" applyBorder="1" applyAlignment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Border="1" applyAlignment="1">
      <alignment horizontal="left" vertical="top"/>
    </xf>
    <xf numFmtId="165" fontId="18" fillId="0" borderId="10" xfId="0" applyNumberFormat="1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vertical="top"/>
    </xf>
    <xf numFmtId="166" fontId="18" fillId="0" borderId="11" xfId="0" applyNumberFormat="1" applyFont="1" applyBorder="1" applyAlignment="1">
      <alignment horizontal="left" vertical="top"/>
    </xf>
    <xf numFmtId="164" fontId="21" fillId="0" borderId="11" xfId="0" applyFont="1" applyBorder="1" applyAlignment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Border="1" applyAlignment="1">
      <alignment horizontal="center" vertical="top" wrapText="1"/>
    </xf>
    <xf numFmtId="164" fontId="18" fillId="0" borderId="10" xfId="0" applyFont="1" applyBorder="1" applyAlignment="1">
      <alignment vertical="top" wrapText="1"/>
    </xf>
    <xf numFmtId="49" fontId="18" fillId="0" borderId="10" xfId="0" applyNumberFormat="1" applyFont="1" applyBorder="1" applyAlignment="1">
      <alignment horizontal="left" vertical="top"/>
    </xf>
    <xf numFmtId="164" fontId="18" fillId="14" borderId="10" xfId="0" applyFont="1" applyFill="1" applyBorder="1" applyAlignment="1">
      <alignment horizontal="left"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vertical="top" wrapText="1"/>
    </xf>
    <xf numFmtId="165" fontId="18" fillId="18" borderId="10" xfId="0" applyNumberFormat="1" applyFont="1" applyFill="1" applyBorder="1" applyAlignment="1">
      <alignment vertical="top"/>
    </xf>
    <xf numFmtId="2" fontId="18" fillId="0" borderId="12" xfId="0" applyNumberFormat="1" applyFont="1" applyBorder="1" applyAlignment="1">
      <alignment horizontal="left" vertical="top"/>
    </xf>
    <xf numFmtId="2" fontId="18" fillId="0" borderId="12" xfId="0" applyNumberFormat="1" applyFont="1" applyBorder="1" applyAlignment="1">
      <alignment vertical="top" wrapText="1"/>
    </xf>
    <xf numFmtId="2" fontId="18" fillId="0" borderId="18" xfId="0" applyNumberFormat="1" applyFont="1" applyBorder="1" applyAlignment="1">
      <alignment horizontal="left" vertical="top"/>
    </xf>
    <xf numFmtId="164" fontId="19" fillId="0" borderId="19" xfId="0" applyFont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6" fontId="18" fillId="19" borderId="11" xfId="0" applyNumberFormat="1" applyFont="1" applyFill="1" applyBorder="1" applyAlignment="1">
      <alignment horizontal="left" vertical="top"/>
    </xf>
    <xf numFmtId="2" fontId="18" fillId="0" borderId="13" xfId="0" applyNumberFormat="1" applyFont="1" applyBorder="1" applyAlignment="1">
      <alignment vertical="top"/>
    </xf>
    <xf numFmtId="2" fontId="18" fillId="16" borderId="20" xfId="0" applyNumberFormat="1" applyFont="1" applyFill="1" applyBorder="1" applyAlignment="1">
      <alignment horizontal="left" vertical="top"/>
    </xf>
    <xf numFmtId="2" fontId="18" fillId="16" borderId="21" xfId="0" applyNumberFormat="1" applyFont="1" applyFill="1" applyBorder="1" applyAlignment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18" fillId="0" borderId="12" xfId="0" applyNumberFormat="1" applyFont="1" applyBorder="1" applyAlignment="1">
      <alignment vertical="top"/>
    </xf>
    <xf numFmtId="1" fontId="18" fillId="16" borderId="21" xfId="0" applyNumberFormat="1" applyFont="1" applyFill="1" applyBorder="1" applyAlignment="1">
      <alignment vertical="top"/>
    </xf>
    <xf numFmtId="1" fontId="18" fillId="0" borderId="11" xfId="0" applyNumberFormat="1" applyFont="1" applyBorder="1" applyAlignment="1">
      <alignment vertical="top"/>
    </xf>
    <xf numFmtId="1" fontId="18" fillId="0" borderId="19" xfId="0" applyNumberFormat="1" applyFont="1" applyBorder="1" applyAlignment="1">
      <alignment vertical="top"/>
    </xf>
    <xf numFmtId="1" fontId="18" fillId="20" borderId="11" xfId="0" applyNumberFormat="1" applyFont="1" applyFill="1" applyBorder="1" applyAlignment="1">
      <alignment vertical="top"/>
    </xf>
    <xf numFmtId="1" fontId="19" fillId="0" borderId="17" xfId="0" applyNumberFormat="1" applyFont="1" applyBorder="1" applyAlignment="1">
      <alignment vertical="top"/>
    </xf>
    <xf numFmtId="1" fontId="18" fillId="0" borderId="14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2" fontId="20" fillId="0" borderId="14" xfId="0" applyNumberFormat="1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>
      <alignment vertical="top"/>
    </xf>
    <xf numFmtId="2" fontId="20" fillId="19" borderId="11" xfId="0" applyNumberFormat="1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2" xfId="0" applyNumberFormat="1" applyFont="1" applyBorder="1" applyAlignment="1">
      <alignment vertical="top"/>
    </xf>
    <xf numFmtId="1" fontId="18" fillId="20" borderId="13" xfId="0" applyNumberFormat="1" applyFont="1" applyFill="1" applyBorder="1" applyAlignment="1">
      <alignment vertical="top"/>
    </xf>
    <xf numFmtId="1" fontId="18" fillId="19" borderId="11" xfId="0" applyNumberFormat="1" applyFont="1" applyFill="1" applyBorder="1" applyAlignment="1">
      <alignment vertical="top"/>
    </xf>
    <xf numFmtId="165" fontId="18" fillId="0" borderId="12" xfId="0" applyNumberFormat="1" applyFont="1" applyBorder="1" applyAlignment="1">
      <alignment vertical="top"/>
    </xf>
    <xf numFmtId="165" fontId="18" fillId="20" borderId="11" xfId="0" applyNumberFormat="1" applyFont="1" applyFill="1" applyBorder="1" applyAlignment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166" fontId="18" fillId="0" borderId="16" xfId="0" applyNumberFormat="1" applyFont="1" applyBorder="1" applyAlignment="1">
      <alignment horizontal="left" vertical="top"/>
    </xf>
    <xf numFmtId="164" fontId="20" fillId="0" borderId="15" xfId="0" applyFont="1" applyBorder="1" applyAlignment="1">
      <alignment vertical="top"/>
    </xf>
    <xf numFmtId="1" fontId="18" fillId="0" borderId="15" xfId="0" applyNumberFormat="1" applyFont="1" applyBorder="1" applyAlignment="1">
      <alignment vertical="top"/>
    </xf>
    <xf numFmtId="1" fontId="18" fillId="0" borderId="0" xfId="0" applyNumberFormat="1" applyFont="1" applyAlignment="1">
      <alignment vertical="top"/>
    </xf>
    <xf numFmtId="2" fontId="18" fillId="0" borderId="13" xfId="0" applyNumberFormat="1" applyFont="1" applyBorder="1" applyAlignment="1">
      <alignment vertical="top" wrapText="1"/>
    </xf>
    <xf numFmtId="2" fontId="20" fillId="20" borderId="11" xfId="0" applyNumberFormat="1" applyFont="1" applyFill="1" applyBorder="1" applyAlignment="1">
      <alignment vertical="top" wrapText="1"/>
    </xf>
    <xf numFmtId="2" fontId="18" fillId="14" borderId="11" xfId="0" applyNumberFormat="1" applyFont="1" applyFill="1" applyBorder="1" applyAlignment="1">
      <alignment horizontal="left"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>
      <alignment vertical="top"/>
    </xf>
    <xf numFmtId="165" fontId="18" fillId="14" borderId="11" xfId="0" applyNumberFormat="1" applyFont="1" applyFill="1" applyBorder="1" applyAlignment="1">
      <alignment vertical="top"/>
    </xf>
    <xf numFmtId="2" fontId="20" fillId="0" borderId="11" xfId="0" applyNumberFormat="1" applyFont="1" applyBorder="1" applyAlignment="1">
      <alignment vertical="top" wrapText="1"/>
    </xf>
    <xf numFmtId="2" fontId="20" fillId="0" borderId="14" xfId="0" applyNumberFormat="1" applyFont="1" applyBorder="1" applyAlignment="1">
      <alignment vertical="top" wrapText="1"/>
    </xf>
    <xf numFmtId="1" fontId="19" fillId="0" borderId="11" xfId="0" applyNumberFormat="1" applyFont="1" applyBorder="1" applyAlignment="1">
      <alignment vertical="top"/>
    </xf>
    <xf numFmtId="164" fontId="19" fillId="0" borderId="17" xfId="0" applyFont="1" applyBorder="1" applyAlignment="1">
      <alignment vertical="top"/>
    </xf>
    <xf numFmtId="2" fontId="18" fillId="0" borderId="20" xfId="0" applyNumberFormat="1" applyFont="1" applyBorder="1" applyAlignment="1">
      <alignment horizontal="left" vertical="top"/>
    </xf>
    <xf numFmtId="1" fontId="18" fillId="0" borderId="22" xfId="0" applyNumberFormat="1" applyFont="1" applyBorder="1" applyAlignment="1">
      <alignment vertical="top"/>
    </xf>
    <xf numFmtId="164" fontId="19" fillId="0" borderId="19" xfId="0" applyFont="1" applyBorder="1" applyAlignment="1">
      <alignment vertical="top" wrapText="1"/>
    </xf>
    <xf numFmtId="164" fontId="19" fillId="0" borderId="23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/>
    </xf>
    <xf numFmtId="2" fontId="20" fillId="0" borderId="11" xfId="0" applyNumberFormat="1" applyFont="1" applyBorder="1" applyAlignment="1">
      <alignment horizontal="left" vertical="top" wrapText="1"/>
    </xf>
    <xf numFmtId="2" fontId="20" fillId="0" borderId="14" xfId="0" applyNumberFormat="1" applyFont="1" applyBorder="1" applyAlignment="1">
      <alignment horizontal="left" vertical="top" wrapText="1"/>
    </xf>
    <xf numFmtId="2" fontId="20" fillId="20" borderId="13" xfId="0" applyNumberFormat="1" applyFont="1" applyFill="1" applyBorder="1" applyAlignment="1">
      <alignment horizontal="left" vertical="top" wrapText="1"/>
    </xf>
    <xf numFmtId="2" fontId="20" fillId="19" borderId="11" xfId="0" applyNumberFormat="1" applyFont="1" applyFill="1" applyBorder="1" applyAlignment="1">
      <alignment horizontal="left" vertical="top" wrapText="1"/>
    </xf>
    <xf numFmtId="166" fontId="18" fillId="0" borderId="19" xfId="0" applyNumberFormat="1" applyFont="1" applyBorder="1" applyAlignment="1">
      <alignment horizontal="left" vertical="top"/>
    </xf>
    <xf numFmtId="2" fontId="18" fillId="20" borderId="11" xfId="0" applyNumberFormat="1" applyFont="1" applyFill="1" applyBorder="1" applyAlignment="1">
      <alignment horizontal="left" vertical="top"/>
    </xf>
    <xf numFmtId="1" fontId="18" fillId="20" borderId="15" xfId="0" applyNumberFormat="1" applyFont="1" applyFill="1" applyBorder="1" applyAlignment="1">
      <alignment vertical="top"/>
    </xf>
    <xf numFmtId="166" fontId="20" fillId="0" borderId="11" xfId="0" applyNumberFormat="1" applyFont="1" applyBorder="1" applyAlignment="1">
      <alignment horizontal="left" vertical="top" indent="1"/>
    </xf>
    <xf numFmtId="164" fontId="20" fillId="0" borderId="11" xfId="0" applyFont="1" applyBorder="1" applyAlignment="1">
      <alignment horizontal="left" vertical="top" wrapText="1" indent="1"/>
    </xf>
    <xf numFmtId="2" fontId="18" fillId="0" borderId="11" xfId="0" applyNumberFormat="1" applyFont="1" applyBorder="1" applyAlignment="1">
      <alignment horizontal="left" vertical="top" wrapText="1"/>
    </xf>
    <xf numFmtId="164" fontId="18" fillId="0" borderId="10" xfId="0" applyFont="1" applyBorder="1" applyAlignment="1">
      <alignment horizontal="center" vertical="top"/>
    </xf>
    <xf numFmtId="164" fontId="18" fillId="14" borderId="10" xfId="0" applyFont="1" applyFill="1" applyBorder="1" applyAlignment="1">
      <alignment horizontal="center" vertical="top"/>
    </xf>
    <xf numFmtId="164" fontId="18" fillId="18" borderId="10" xfId="0" applyFont="1" applyFill="1" applyBorder="1" applyAlignment="1">
      <alignment horizontal="center" vertical="top"/>
    </xf>
    <xf numFmtId="2" fontId="18" fillId="0" borderId="12" xfId="0" applyNumberFormat="1" applyFont="1" applyBorder="1" applyAlignment="1">
      <alignment horizontal="center" vertical="top"/>
    </xf>
    <xf numFmtId="2" fontId="18" fillId="16" borderId="21" xfId="0" applyNumberFormat="1" applyFont="1" applyFill="1" applyBorder="1" applyAlignment="1">
      <alignment horizontal="center" vertical="top"/>
    </xf>
    <xf numFmtId="2" fontId="18" fillId="0" borderId="11" xfId="0" applyNumberFormat="1" applyFont="1" applyBorder="1" applyAlignment="1">
      <alignment horizontal="center" vertical="top"/>
    </xf>
    <xf numFmtId="164" fontId="18" fillId="0" borderId="11" xfId="0" applyFont="1" applyBorder="1" applyAlignment="1">
      <alignment horizontal="center" vertical="top"/>
    </xf>
    <xf numFmtId="164" fontId="19" fillId="0" borderId="0" xfId="0" applyFont="1" applyAlignment="1">
      <alignment horizontal="center" vertical="top"/>
    </xf>
    <xf numFmtId="2" fontId="18" fillId="0" borderId="15" xfId="0" applyNumberFormat="1" applyFont="1" applyBorder="1" applyAlignment="1">
      <alignment horizontal="center" vertical="top"/>
    </xf>
    <xf numFmtId="164" fontId="19" fillId="0" borderId="19" xfId="0" applyFont="1" applyBorder="1" applyAlignment="1">
      <alignment horizontal="center" vertical="top"/>
    </xf>
    <xf numFmtId="164" fontId="18" fillId="20" borderId="11" xfId="0" applyFont="1" applyFill="1" applyBorder="1" applyAlignment="1">
      <alignment horizontal="center" vertical="top"/>
    </xf>
    <xf numFmtId="164" fontId="18" fillId="20" borderId="21" xfId="0" applyFont="1" applyFill="1" applyBorder="1" applyAlignment="1">
      <alignment horizontal="center" vertical="top"/>
    </xf>
    <xf numFmtId="164" fontId="19" fillId="0" borderId="11" xfId="0" applyFont="1" applyBorder="1" applyAlignment="1">
      <alignment horizontal="center" vertical="top"/>
    </xf>
    <xf numFmtId="2" fontId="18" fillId="20" borderId="11" xfId="0" applyNumberFormat="1" applyFont="1" applyFill="1" applyBorder="1" applyAlignment="1">
      <alignment horizontal="center" vertical="top"/>
    </xf>
    <xf numFmtId="2" fontId="18" fillId="0" borderId="13" xfId="0" applyNumberFormat="1" applyFont="1" applyBorder="1" applyAlignment="1">
      <alignment horizontal="center" vertical="top"/>
    </xf>
    <xf numFmtId="2" fontId="18" fillId="19" borderId="13" xfId="0" applyNumberFormat="1" applyFont="1" applyFill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21" fillId="20" borderId="13" xfId="0" applyNumberFormat="1" applyFont="1" applyFill="1" applyBorder="1" applyAlignment="1">
      <alignment horizontal="center" vertical="top"/>
    </xf>
    <xf numFmtId="2" fontId="21" fillId="21" borderId="11" xfId="0" applyNumberFormat="1" applyFont="1" applyFill="1" applyBorder="1" applyAlignment="1">
      <alignment horizontal="center" vertical="top"/>
    </xf>
    <xf numFmtId="2" fontId="18" fillId="19" borderId="11" xfId="0" applyNumberFormat="1" applyFont="1" applyFill="1" applyBorder="1" applyAlignment="1">
      <alignment horizontal="center" vertical="top"/>
    </xf>
    <xf numFmtId="164" fontId="20" fillId="19" borderId="11" xfId="0" applyFont="1" applyFill="1" applyBorder="1" applyAlignment="1">
      <alignment vertical="top"/>
    </xf>
    <xf numFmtId="1" fontId="18" fillId="19" borderId="19" xfId="0" applyNumberFormat="1" applyFont="1" applyFill="1" applyBorder="1" applyAlignment="1">
      <alignment vertical="top"/>
    </xf>
    <xf numFmtId="165" fontId="18" fillId="19" borderId="11" xfId="0" applyNumberFormat="1" applyFont="1" applyFill="1" applyBorder="1" applyAlignment="1">
      <alignment vertical="top"/>
    </xf>
    <xf numFmtId="164" fontId="20" fillId="19" borderId="11" xfId="0" applyFont="1" applyFill="1" applyBorder="1" applyAlignment="1">
      <alignment horizontal="left" vertical="top" wrapText="1" indent="1"/>
    </xf>
    <xf numFmtId="167" fontId="18" fillId="19" borderId="11" xfId="0" applyNumberFormat="1" applyFont="1" applyFill="1" applyBorder="1" applyAlignment="1">
      <alignment horizontal="left" vertical="top"/>
    </xf>
    <xf numFmtId="164" fontId="18" fillId="19" borderId="11" xfId="0" applyFont="1" applyFill="1" applyBorder="1" applyAlignment="1">
      <alignment horizontal="center" vertical="top"/>
    </xf>
    <xf numFmtId="167" fontId="18" fillId="20" borderId="11" xfId="0" applyNumberFormat="1" applyFont="1" applyFill="1" applyBorder="1" applyAlignment="1">
      <alignment horizontal="left" vertical="top"/>
    </xf>
    <xf numFmtId="164" fontId="20" fillId="20" borderId="11" xfId="0" applyFont="1" applyFill="1" applyBorder="1" applyAlignment="1">
      <alignment horizontal="left" vertical="top" wrapText="1" indent="1"/>
    </xf>
    <xf numFmtId="164" fontId="20" fillId="20" borderId="11" xfId="0" applyFont="1" applyFill="1" applyBorder="1" applyAlignment="1">
      <alignment vertical="top"/>
    </xf>
    <xf numFmtId="164" fontId="22" fillId="0" borderId="11" xfId="0" applyFont="1" applyBorder="1" applyAlignment="1">
      <alignment vertical="top" wrapText="1"/>
    </xf>
    <xf numFmtId="2" fontId="18" fillId="0" borderId="24" xfId="0" applyNumberFormat="1" applyFont="1" applyBorder="1" applyAlignment="1">
      <alignment horizontal="left" vertical="top"/>
    </xf>
    <xf numFmtId="2" fontId="18" fillId="0" borderId="24" xfId="0" applyNumberFormat="1" applyFont="1" applyBorder="1" applyAlignment="1">
      <alignment horizontal="center" vertical="top"/>
    </xf>
    <xf numFmtId="2" fontId="18" fillId="0" borderId="24" xfId="0" applyNumberFormat="1" applyFont="1" applyBorder="1" applyAlignment="1">
      <alignment vertical="top" wrapText="1"/>
    </xf>
    <xf numFmtId="2" fontId="20" fillId="0" borderId="24" xfId="0" applyNumberFormat="1" applyFont="1" applyBorder="1" applyAlignment="1">
      <alignment vertical="top"/>
    </xf>
    <xf numFmtId="1" fontId="18" fillId="0" borderId="24" xfId="0" applyNumberFormat="1" applyFont="1" applyBorder="1" applyAlignment="1">
      <alignment vertical="top"/>
    </xf>
    <xf numFmtId="165" fontId="18" fillId="20" borderId="13" xfId="0" applyNumberFormat="1" applyFont="1" applyFill="1" applyBorder="1" applyAlignment="1">
      <alignment vertical="top"/>
    </xf>
    <xf numFmtId="2" fontId="18" fillId="0" borderId="11" xfId="0" applyNumberFormat="1" applyFont="1" applyBorder="1" applyAlignment="1">
      <alignment vertical="top" wrapText="1"/>
    </xf>
    <xf numFmtId="165" fontId="18" fillId="0" borderId="11" xfId="0" applyNumberFormat="1" applyFont="1" applyBorder="1" applyAlignment="1">
      <alignment vertical="top"/>
    </xf>
    <xf numFmtId="166" fontId="18" fillId="20" borderId="11" xfId="0" applyNumberFormat="1" applyFont="1" applyFill="1" applyBorder="1" applyAlignment="1">
      <alignment horizontal="left" vertical="top"/>
    </xf>
    <xf numFmtId="164" fontId="20" fillId="20" borderId="0" xfId="0" applyFont="1" applyFill="1" applyAlignment="1">
      <alignment vertical="top"/>
    </xf>
    <xf numFmtId="2" fontId="25" fillId="0" borderId="11" xfId="0" applyNumberFormat="1" applyFont="1" applyBorder="1" applyAlignment="1">
      <alignment horizontal="left" vertical="top"/>
    </xf>
    <xf numFmtId="164" fontId="25" fillId="20" borderId="11" xfId="0" applyFont="1" applyFill="1" applyBorder="1" applyAlignment="1">
      <alignment horizontal="center" vertical="top"/>
    </xf>
    <xf numFmtId="164" fontId="26" fillId="0" borderId="11" xfId="0" applyFont="1" applyBorder="1" applyAlignment="1">
      <alignment horizontal="left" vertical="top" wrapText="1"/>
    </xf>
    <xf numFmtId="164" fontId="26" fillId="0" borderId="11" xfId="0" applyFont="1" applyBorder="1" applyAlignment="1">
      <alignment vertical="top"/>
    </xf>
    <xf numFmtId="1" fontId="25" fillId="0" borderId="11" xfId="0" applyNumberFormat="1" applyFont="1" applyBorder="1" applyAlignment="1">
      <alignment vertical="top"/>
    </xf>
    <xf numFmtId="165" fontId="25" fillId="20" borderId="11" xfId="0" applyNumberFormat="1" applyFont="1" applyFill="1" applyBorder="1" applyAlignment="1">
      <alignment vertical="top"/>
    </xf>
    <xf numFmtId="164" fontId="25" fillId="0" borderId="11" xfId="0" applyFont="1" applyBorder="1" applyAlignment="1">
      <alignment horizontal="center" vertical="top"/>
    </xf>
    <xf numFmtId="164" fontId="19" fillId="20" borderId="11" xfId="0" applyFont="1" applyFill="1" applyBorder="1" applyAlignment="1">
      <alignment vertical="top"/>
    </xf>
    <xf numFmtId="2" fontId="25" fillId="0" borderId="11" xfId="0" applyNumberFormat="1" applyFont="1" applyBorder="1" applyAlignment="1">
      <alignment horizontal="center" vertical="top"/>
    </xf>
    <xf numFmtId="164" fontId="26" fillId="0" borderId="13" xfId="0" applyFont="1" applyBorder="1" applyAlignment="1">
      <alignment horizontal="left" vertical="top" wrapText="1"/>
    </xf>
    <xf numFmtId="164" fontId="27" fillId="0" borderId="13" xfId="0" applyFont="1" applyBorder="1" applyAlignment="1">
      <alignment horizontal="center" vertical="top"/>
    </xf>
    <xf numFmtId="1" fontId="25" fillId="0" borderId="17" xfId="0" applyNumberFormat="1" applyFont="1" applyBorder="1" applyAlignment="1">
      <alignment vertical="top"/>
    </xf>
    <xf numFmtId="164" fontId="26" fillId="0" borderId="11" xfId="0" applyFont="1" applyBorder="1" applyAlignment="1">
      <alignment horizontal="left" vertical="top"/>
    </xf>
    <xf numFmtId="2" fontId="25" fillId="20" borderId="11" xfId="0" applyNumberFormat="1" applyFont="1" applyFill="1" applyBorder="1" applyAlignment="1">
      <alignment horizontal="left" vertical="top"/>
    </xf>
    <xf numFmtId="164" fontId="27" fillId="20" borderId="0" xfId="0" applyFont="1" applyFill="1" applyAlignment="1">
      <alignment vertical="top"/>
    </xf>
    <xf numFmtId="1" fontId="26" fillId="0" borderId="11" xfId="0" applyNumberFormat="1" applyFont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08"/>
  <sheetViews>
    <sheetView tabSelected="1" zoomScale="180" zoomScaleNormal="180" workbookViewId="0">
      <selection activeCell="I29" sqref="I29"/>
    </sheetView>
  </sheetViews>
  <sheetFormatPr defaultColWidth="8.89453125" defaultRowHeight="19.5" customHeight="1" x14ac:dyDescent="0.5"/>
  <cols>
    <col min="1" max="1" width="5.05078125" style="63" customWidth="1"/>
    <col min="2" max="2" width="3.68359375" style="102" customWidth="1"/>
    <col min="3" max="3" width="41.41796875" style="64" customWidth="1"/>
    <col min="4" max="4" width="9.1015625" style="1" customWidth="1"/>
    <col min="5" max="5" width="3.41796875" style="62" customWidth="1"/>
    <col min="6" max="6" width="7.156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2" ht="23.65" customHeight="1" x14ac:dyDescent="0.5">
      <c r="A1" s="14" t="s">
        <v>105</v>
      </c>
      <c r="B1" s="95"/>
      <c r="C1" s="16" t="s">
        <v>59</v>
      </c>
      <c r="D1" s="15"/>
      <c r="E1" s="38"/>
      <c r="F1" s="15"/>
    </row>
    <row r="2" spans="1:252" ht="24" customHeight="1" x14ac:dyDescent="0.5">
      <c r="A2" s="14"/>
      <c r="B2" s="95"/>
      <c r="C2" s="16" t="s">
        <v>58</v>
      </c>
      <c r="D2" s="15"/>
      <c r="E2" s="38"/>
      <c r="F2" s="15"/>
    </row>
    <row r="3" spans="1:252" ht="19.5" customHeight="1" x14ac:dyDescent="0.5">
      <c r="A3" s="14"/>
      <c r="B3" s="95"/>
      <c r="C3" s="17"/>
      <c r="D3" s="15"/>
      <c r="E3" s="38"/>
      <c r="F3" s="15"/>
    </row>
    <row r="4" spans="1:252" ht="22.5" customHeight="1" x14ac:dyDescent="0.5">
      <c r="A4" s="18" t="s">
        <v>0</v>
      </c>
      <c r="B4" s="95" t="s">
        <v>1</v>
      </c>
      <c r="C4" s="17" t="s">
        <v>2</v>
      </c>
      <c r="D4" s="15"/>
      <c r="E4" s="38" t="s">
        <v>1</v>
      </c>
      <c r="F4" s="8" t="s">
        <v>1</v>
      </c>
    </row>
    <row r="5" spans="1:252" ht="19.5" customHeight="1" x14ac:dyDescent="0.5">
      <c r="A5" s="19"/>
      <c r="B5" s="96"/>
      <c r="C5" s="20" t="s">
        <v>3</v>
      </c>
      <c r="D5" s="21"/>
      <c r="E5" s="39"/>
      <c r="F5" s="21"/>
    </row>
    <row r="6" spans="1:252" ht="19.5" customHeight="1" x14ac:dyDescent="0.5">
      <c r="A6" s="22"/>
      <c r="B6" s="97"/>
      <c r="C6" s="24" t="s">
        <v>4</v>
      </c>
      <c r="D6" s="23"/>
      <c r="E6" s="40"/>
      <c r="F6" s="25"/>
    </row>
    <row r="7" spans="1:252" s="60" customFormat="1" ht="19.5" customHeight="1" x14ac:dyDescent="0.5">
      <c r="A7" s="14"/>
      <c r="B7" s="95"/>
      <c r="C7" s="17"/>
      <c r="D7" s="15"/>
      <c r="E7" s="38"/>
      <c r="F7" s="8"/>
      <c r="L7" s="61"/>
      <c r="R7" s="61"/>
      <c r="X7" s="61"/>
      <c r="AD7" s="61"/>
      <c r="AJ7" s="61"/>
      <c r="AP7" s="61"/>
      <c r="AV7" s="61"/>
      <c r="BB7" s="61"/>
      <c r="BH7" s="61"/>
      <c r="BN7" s="61"/>
      <c r="BT7" s="61"/>
      <c r="BZ7" s="61"/>
      <c r="CF7" s="61"/>
      <c r="CL7" s="61"/>
      <c r="CR7" s="61"/>
      <c r="CX7" s="61"/>
      <c r="DD7" s="61"/>
      <c r="DJ7" s="61"/>
      <c r="DP7" s="61"/>
      <c r="DV7" s="61"/>
      <c r="EB7" s="61"/>
      <c r="EH7" s="61"/>
      <c r="EN7" s="61"/>
      <c r="ET7" s="61"/>
      <c r="EZ7" s="61"/>
      <c r="FF7" s="61"/>
      <c r="FL7" s="61"/>
      <c r="FR7" s="61"/>
      <c r="FX7" s="61"/>
      <c r="GD7" s="61"/>
      <c r="GJ7" s="61"/>
      <c r="GP7" s="61"/>
      <c r="GV7" s="61"/>
      <c r="HB7" s="61"/>
      <c r="HH7" s="61"/>
      <c r="HN7" s="61"/>
      <c r="HT7" s="61"/>
      <c r="HZ7" s="61"/>
      <c r="IF7" s="61"/>
      <c r="IL7" s="61"/>
      <c r="IR7" s="61"/>
    </row>
    <row r="8" spans="1:252" ht="10.25" customHeight="1" x14ac:dyDescent="0.5">
      <c r="A8" s="26">
        <f>1</f>
        <v>1</v>
      </c>
      <c r="B8" s="98"/>
      <c r="C8" s="27" t="s">
        <v>5</v>
      </c>
      <c r="D8" s="54" t="s">
        <v>6</v>
      </c>
      <c r="E8" s="41">
        <v>5</v>
      </c>
      <c r="F8" s="57">
        <f>TIME(13,0,0)</f>
        <v>0.54166666666666663</v>
      </c>
    </row>
    <row r="9" spans="1:252" ht="10.25" customHeight="1" x14ac:dyDescent="0.5">
      <c r="A9" s="3">
        <f>2</f>
        <v>2</v>
      </c>
      <c r="B9" s="100" t="s">
        <v>7</v>
      </c>
      <c r="C9" s="131" t="s">
        <v>8</v>
      </c>
      <c r="D9" s="48" t="s">
        <v>6</v>
      </c>
      <c r="E9" s="43">
        <v>10</v>
      </c>
      <c r="F9" s="132">
        <f>F8+TIME(0,E8,0)</f>
        <v>0.54513888888888884</v>
      </c>
    </row>
    <row r="10" spans="1:252" ht="32.65" customHeight="1" x14ac:dyDescent="0.5">
      <c r="A10" s="3">
        <f>A9+0.01</f>
        <v>2.0099999999999998</v>
      </c>
      <c r="B10" s="100" t="s">
        <v>7</v>
      </c>
      <c r="C10" s="131" t="s">
        <v>103</v>
      </c>
      <c r="D10" s="48" t="s">
        <v>15</v>
      </c>
      <c r="E10" s="43">
        <v>2</v>
      </c>
      <c r="F10" s="130">
        <f t="shared" ref="F10:F102" si="0">F9+TIME(0,E9,0)</f>
        <v>0.55208333333333326</v>
      </c>
    </row>
    <row r="11" spans="1:252" ht="11.25" customHeight="1" x14ac:dyDescent="0.5">
      <c r="A11" s="3"/>
      <c r="B11" s="100"/>
      <c r="C11" s="131"/>
      <c r="D11" s="48"/>
      <c r="E11" s="43"/>
      <c r="F11" s="130">
        <f t="shared" si="0"/>
        <v>0.55347222222222214</v>
      </c>
    </row>
    <row r="12" spans="1:252" ht="10.25" customHeight="1" x14ac:dyDescent="0.5">
      <c r="A12" s="125">
        <f>3</f>
        <v>3</v>
      </c>
      <c r="B12" s="126" t="s">
        <v>9</v>
      </c>
      <c r="C12" s="127" t="s">
        <v>19</v>
      </c>
      <c r="D12" s="128" t="s">
        <v>6</v>
      </c>
      <c r="E12" s="129">
        <v>5</v>
      </c>
      <c r="F12" s="130">
        <f t="shared" si="0"/>
        <v>0.55347222222222214</v>
      </c>
    </row>
    <row r="13" spans="1:252" ht="10.25" customHeight="1" x14ac:dyDescent="0.5">
      <c r="A13" s="35"/>
      <c r="B13" s="99"/>
      <c r="C13" s="37"/>
      <c r="D13" s="36"/>
      <c r="E13" s="42"/>
      <c r="F13" s="58">
        <f t="shared" si="0"/>
        <v>0.55694444444444435</v>
      </c>
    </row>
    <row r="14" spans="1:252" ht="10.25" customHeight="1" x14ac:dyDescent="0.5">
      <c r="A14" s="3">
        <f>4</f>
        <v>4</v>
      </c>
      <c r="B14" s="100"/>
      <c r="C14" s="2" t="s">
        <v>10</v>
      </c>
      <c r="D14" s="5"/>
      <c r="E14" s="43"/>
      <c r="F14" s="58">
        <f t="shared" si="0"/>
        <v>0.55694444444444435</v>
      </c>
    </row>
    <row r="15" spans="1:252" ht="10.25" customHeight="1" x14ac:dyDescent="0.5">
      <c r="A15" s="3">
        <f>A14+0.01</f>
        <v>4.01</v>
      </c>
      <c r="B15" s="100" t="s">
        <v>9</v>
      </c>
      <c r="C15" s="53" t="s">
        <v>36</v>
      </c>
      <c r="D15" s="50" t="s">
        <v>46</v>
      </c>
      <c r="E15" s="47">
        <v>5</v>
      </c>
      <c r="F15" s="58">
        <f t="shared" si="0"/>
        <v>0.55694444444444435</v>
      </c>
    </row>
    <row r="16" spans="1:252" ht="10.25" customHeight="1" x14ac:dyDescent="0.5">
      <c r="A16" s="3">
        <f t="shared" ref="A16" si="1">A15+0.01</f>
        <v>4.0199999999999996</v>
      </c>
      <c r="B16" s="100" t="s">
        <v>7</v>
      </c>
      <c r="C16" s="53" t="s">
        <v>48</v>
      </c>
      <c r="D16" s="50" t="s">
        <v>11</v>
      </c>
      <c r="E16" s="47">
        <v>30</v>
      </c>
      <c r="F16" s="58">
        <f t="shared" si="0"/>
        <v>0.56041666666666656</v>
      </c>
    </row>
    <row r="17" spans="1:6" ht="10.25" customHeight="1" x14ac:dyDescent="0.5">
      <c r="A17" s="3">
        <f>A16+0.01</f>
        <v>4.0299999999999994</v>
      </c>
      <c r="B17" s="100" t="s">
        <v>7</v>
      </c>
      <c r="C17" s="53" t="s">
        <v>57</v>
      </c>
      <c r="D17" s="50" t="s">
        <v>12</v>
      </c>
      <c r="E17" s="47">
        <v>10</v>
      </c>
      <c r="F17" s="58">
        <f t="shared" si="0"/>
        <v>0.58124999999999993</v>
      </c>
    </row>
    <row r="18" spans="1:6" ht="10.25" customHeight="1" x14ac:dyDescent="0.5">
      <c r="A18" s="3">
        <f>A17+0.01</f>
        <v>4.0399999999999991</v>
      </c>
      <c r="B18" s="100" t="s">
        <v>91</v>
      </c>
      <c r="C18" s="53" t="s">
        <v>92</v>
      </c>
      <c r="D18" s="50" t="s">
        <v>46</v>
      </c>
      <c r="E18" s="47">
        <v>15</v>
      </c>
      <c r="F18" s="58">
        <f t="shared" si="0"/>
        <v>0.58819444444444435</v>
      </c>
    </row>
    <row r="19" spans="1:6" ht="15" customHeight="1" x14ac:dyDescent="0.5">
      <c r="A19" s="3"/>
      <c r="B19" s="100"/>
      <c r="C19" s="53"/>
      <c r="D19" s="50"/>
      <c r="E19" s="43"/>
      <c r="F19" s="58">
        <f t="shared" si="0"/>
        <v>0.59861111111111098</v>
      </c>
    </row>
    <row r="20" spans="1:6" ht="10.25" customHeight="1" x14ac:dyDescent="0.5">
      <c r="A20" s="3">
        <v>5</v>
      </c>
      <c r="B20" s="101"/>
      <c r="C20" s="12" t="s">
        <v>51</v>
      </c>
      <c r="D20" s="4"/>
      <c r="E20" s="43"/>
      <c r="F20" s="58">
        <f t="shared" si="0"/>
        <v>0.59861111111111098</v>
      </c>
    </row>
    <row r="21" spans="1:6" ht="10.25" customHeight="1" x14ac:dyDescent="0.5">
      <c r="A21" s="3">
        <f>A20+0.01</f>
        <v>5.01</v>
      </c>
      <c r="B21" s="1"/>
      <c r="C21" s="84" t="s">
        <v>25</v>
      </c>
      <c r="E21" s="43"/>
      <c r="F21" s="58">
        <f t="shared" si="0"/>
        <v>0.59861111111111098</v>
      </c>
    </row>
    <row r="22" spans="1:6" ht="44.25" customHeight="1" x14ac:dyDescent="0.5">
      <c r="A22" s="33">
        <f>A21+0.001</f>
        <v>5.0110000000000001</v>
      </c>
      <c r="B22" s="114" t="s">
        <v>67</v>
      </c>
      <c r="C22" s="118" t="s">
        <v>90</v>
      </c>
      <c r="D22" s="115" t="s">
        <v>45</v>
      </c>
      <c r="E22" s="56">
        <v>0</v>
      </c>
      <c r="F22" s="117">
        <f t="shared" si="0"/>
        <v>0.59861111111111098</v>
      </c>
    </row>
    <row r="23" spans="1:6" s="59" customFormat="1" ht="14.25" customHeight="1" x14ac:dyDescent="0.5">
      <c r="A23" s="133">
        <f>A22+0.001</f>
        <v>5.0120000000000005</v>
      </c>
      <c r="B23" s="108" t="s">
        <v>37</v>
      </c>
      <c r="C23" s="122" t="s">
        <v>97</v>
      </c>
      <c r="D23" s="123" t="s">
        <v>45</v>
      </c>
      <c r="E23" s="45">
        <v>15</v>
      </c>
      <c r="F23" s="58">
        <f t="shared" si="0"/>
        <v>0.59861111111111098</v>
      </c>
    </row>
    <row r="24" spans="1:6" s="59" customFormat="1" ht="14.25" customHeight="1" x14ac:dyDescent="0.5">
      <c r="A24" s="133">
        <f>A23+0.001</f>
        <v>5.0130000000000008</v>
      </c>
      <c r="B24" s="108" t="s">
        <v>37</v>
      </c>
      <c r="C24" s="122" t="s">
        <v>108</v>
      </c>
      <c r="D24" s="134" t="s">
        <v>45</v>
      </c>
      <c r="E24" s="45">
        <v>3</v>
      </c>
      <c r="F24" s="58">
        <f t="shared" si="0"/>
        <v>0.60902777777777761</v>
      </c>
    </row>
    <row r="25" spans="1:6" ht="10.15" customHeight="1" x14ac:dyDescent="0.5">
      <c r="A25" s="3">
        <f>A21+0.01</f>
        <v>5.0199999999999996</v>
      </c>
      <c r="B25" s="1"/>
      <c r="C25" s="84" t="s">
        <v>27</v>
      </c>
      <c r="D25" s="13"/>
      <c r="E25" s="43"/>
      <c r="F25" s="58">
        <f>F24+TIME(0,E24,0)</f>
        <v>0.61111111111111094</v>
      </c>
    </row>
    <row r="26" spans="1:6" ht="56.65" customHeight="1" x14ac:dyDescent="0.5">
      <c r="A26" s="33">
        <f>A25+0.001</f>
        <v>5.0209999999999999</v>
      </c>
      <c r="B26" s="114" t="s">
        <v>67</v>
      </c>
      <c r="C26" s="118" t="s">
        <v>89</v>
      </c>
      <c r="D26" s="115" t="s">
        <v>55</v>
      </c>
      <c r="E26" s="56">
        <v>0</v>
      </c>
      <c r="F26" s="117">
        <f t="shared" si="0"/>
        <v>0.61111111111111094</v>
      </c>
    </row>
    <row r="27" spans="1:6" ht="10.25" customHeight="1" x14ac:dyDescent="0.5">
      <c r="A27" s="135">
        <f>A25+0.01</f>
        <v>5.0299999999999994</v>
      </c>
      <c r="B27" s="143"/>
      <c r="C27" s="137" t="s">
        <v>22</v>
      </c>
      <c r="D27" s="138" t="s">
        <v>60</v>
      </c>
      <c r="E27" s="150"/>
      <c r="F27" s="58">
        <f t="shared" si="0"/>
        <v>0.61111111111111094</v>
      </c>
    </row>
    <row r="28" spans="1:6" ht="10.25" customHeight="1" x14ac:dyDescent="0.5">
      <c r="A28" s="3">
        <f>A27+0.01</f>
        <v>5.0399999999999991</v>
      </c>
      <c r="B28" s="1"/>
      <c r="C28" s="84" t="s">
        <v>23</v>
      </c>
      <c r="E28" s="43"/>
      <c r="F28" s="58">
        <f t="shared" si="0"/>
        <v>0.61111111111111094</v>
      </c>
    </row>
    <row r="29" spans="1:6" ht="75.75" customHeight="1" x14ac:dyDescent="0.5">
      <c r="A29" s="119">
        <f>A28+0.0001</f>
        <v>5.0400999999999989</v>
      </c>
      <c r="B29" s="114" t="s">
        <v>67</v>
      </c>
      <c r="C29" s="118" t="s">
        <v>109</v>
      </c>
      <c r="D29" s="115" t="s">
        <v>38</v>
      </c>
      <c r="E29" s="56">
        <v>0</v>
      </c>
      <c r="F29" s="117">
        <f t="shared" si="0"/>
        <v>0.61111111111111094</v>
      </c>
    </row>
    <row r="30" spans="1:6" ht="74.75" customHeight="1" x14ac:dyDescent="0.5">
      <c r="A30" s="119">
        <f t="shared" ref="A30:A39" si="2">A29+0.0001</f>
        <v>5.0401999999999987</v>
      </c>
      <c r="B30" s="114" t="s">
        <v>67</v>
      </c>
      <c r="C30" s="118" t="s">
        <v>68</v>
      </c>
      <c r="D30" s="115" t="s">
        <v>38</v>
      </c>
      <c r="E30" s="56">
        <v>0</v>
      </c>
      <c r="F30" s="117">
        <f t="shared" si="0"/>
        <v>0.61111111111111094</v>
      </c>
    </row>
    <row r="31" spans="1:6" ht="74.25" customHeight="1" x14ac:dyDescent="0.5">
      <c r="A31" s="119">
        <f t="shared" si="2"/>
        <v>5.0402999999999984</v>
      </c>
      <c r="B31" s="114" t="s">
        <v>67</v>
      </c>
      <c r="C31" s="118" t="s">
        <v>69</v>
      </c>
      <c r="D31" s="115" t="s">
        <v>38</v>
      </c>
      <c r="E31" s="56">
        <v>0</v>
      </c>
      <c r="F31" s="117">
        <f t="shared" si="0"/>
        <v>0.61111111111111094</v>
      </c>
    </row>
    <row r="32" spans="1:6" ht="75.400000000000006" customHeight="1" x14ac:dyDescent="0.5">
      <c r="A32" s="119">
        <f t="shared" si="2"/>
        <v>5.0403999999999982</v>
      </c>
      <c r="B32" s="114" t="s">
        <v>67</v>
      </c>
      <c r="C32" s="118" t="s">
        <v>70</v>
      </c>
      <c r="D32" s="115" t="s">
        <v>38</v>
      </c>
      <c r="E32" s="56">
        <v>0</v>
      </c>
      <c r="F32" s="117">
        <f t="shared" si="0"/>
        <v>0.61111111111111094</v>
      </c>
    </row>
    <row r="33" spans="1:6" ht="74.650000000000006" customHeight="1" x14ac:dyDescent="0.5">
      <c r="A33" s="119">
        <f t="shared" si="2"/>
        <v>5.040499999999998</v>
      </c>
      <c r="B33" s="114" t="s">
        <v>67</v>
      </c>
      <c r="C33" s="118" t="s">
        <v>71</v>
      </c>
      <c r="D33" s="115" t="s">
        <v>38</v>
      </c>
      <c r="E33" s="56">
        <v>0</v>
      </c>
      <c r="F33" s="117">
        <f t="shared" si="0"/>
        <v>0.61111111111111094</v>
      </c>
    </row>
    <row r="34" spans="1:6" ht="53.25" customHeight="1" x14ac:dyDescent="0.5">
      <c r="A34" s="119">
        <f t="shared" si="2"/>
        <v>5.0405999999999977</v>
      </c>
      <c r="B34" s="114" t="s">
        <v>67</v>
      </c>
      <c r="C34" s="118" t="s">
        <v>72</v>
      </c>
      <c r="D34" s="115" t="s">
        <v>38</v>
      </c>
      <c r="E34" s="56">
        <v>0</v>
      </c>
      <c r="F34" s="117">
        <f t="shared" si="0"/>
        <v>0.61111111111111094</v>
      </c>
    </row>
    <row r="35" spans="1:6" ht="42.75" customHeight="1" x14ac:dyDescent="0.5">
      <c r="A35" s="119">
        <f t="shared" si="2"/>
        <v>5.0406999999999975</v>
      </c>
      <c r="B35" s="114" t="s">
        <v>67</v>
      </c>
      <c r="C35" s="118" t="s">
        <v>73</v>
      </c>
      <c r="D35" s="115" t="s">
        <v>38</v>
      </c>
      <c r="E35" s="56">
        <v>0</v>
      </c>
      <c r="F35" s="117">
        <f t="shared" si="0"/>
        <v>0.61111111111111094</v>
      </c>
    </row>
    <row r="36" spans="1:6" ht="66.400000000000006" customHeight="1" x14ac:dyDescent="0.5">
      <c r="A36" s="119">
        <f t="shared" si="2"/>
        <v>5.0407999999999973</v>
      </c>
      <c r="B36" s="114" t="s">
        <v>67</v>
      </c>
      <c r="C36" s="118" t="s">
        <v>74</v>
      </c>
      <c r="D36" s="115" t="s">
        <v>38</v>
      </c>
      <c r="E36" s="56">
        <v>0</v>
      </c>
      <c r="F36" s="117">
        <f t="shared" si="0"/>
        <v>0.61111111111111094</v>
      </c>
    </row>
    <row r="37" spans="1:6" ht="68.25" customHeight="1" x14ac:dyDescent="0.5">
      <c r="A37" s="119">
        <f t="shared" si="2"/>
        <v>5.040899999999997</v>
      </c>
      <c r="B37" s="114" t="s">
        <v>67</v>
      </c>
      <c r="C37" s="118" t="s">
        <v>75</v>
      </c>
      <c r="D37" s="115" t="s">
        <v>38</v>
      </c>
      <c r="E37" s="56">
        <v>0</v>
      </c>
      <c r="F37" s="117">
        <f t="shared" si="0"/>
        <v>0.61111111111111094</v>
      </c>
    </row>
    <row r="38" spans="1:6" ht="54" customHeight="1" x14ac:dyDescent="0.5">
      <c r="A38" s="119">
        <f t="shared" si="2"/>
        <v>5.0409999999999968</v>
      </c>
      <c r="B38" s="114" t="s">
        <v>67</v>
      </c>
      <c r="C38" s="118" t="s">
        <v>76</v>
      </c>
      <c r="D38" s="115" t="s">
        <v>38</v>
      </c>
      <c r="E38" s="56">
        <v>0</v>
      </c>
      <c r="F38" s="117">
        <f t="shared" si="0"/>
        <v>0.61111111111111094</v>
      </c>
    </row>
    <row r="39" spans="1:6" ht="54" customHeight="1" x14ac:dyDescent="0.5">
      <c r="A39" s="119">
        <f t="shared" si="2"/>
        <v>5.0410999999999966</v>
      </c>
      <c r="B39" s="114" t="s">
        <v>67</v>
      </c>
      <c r="C39" s="118" t="s">
        <v>77</v>
      </c>
      <c r="D39" s="115" t="s">
        <v>38</v>
      </c>
      <c r="E39" s="56">
        <v>0</v>
      </c>
      <c r="F39" s="117">
        <f t="shared" si="0"/>
        <v>0.61111111111111094</v>
      </c>
    </row>
    <row r="40" spans="1:6" ht="53.65" customHeight="1" x14ac:dyDescent="0.5">
      <c r="A40" s="121">
        <f t="shared" ref="A40" si="3">A39+0.0001</f>
        <v>5.0411999999999964</v>
      </c>
      <c r="B40" s="108" t="s">
        <v>37</v>
      </c>
      <c r="C40" s="122" t="s">
        <v>78</v>
      </c>
      <c r="D40" s="123" t="s">
        <v>38</v>
      </c>
      <c r="E40" s="45">
        <v>20</v>
      </c>
      <c r="F40" s="58">
        <f t="shared" ref="F40:F41" si="4">F39+TIME(0,E39,0)</f>
        <v>0.61111111111111094</v>
      </c>
    </row>
    <row r="41" spans="1:6" ht="10.25" customHeight="1" x14ac:dyDescent="0.5">
      <c r="A41" s="3">
        <f>A28+0.01</f>
        <v>5.0499999999999989</v>
      </c>
      <c r="B41" s="1"/>
      <c r="C41" s="84" t="s">
        <v>24</v>
      </c>
      <c r="D41" s="10"/>
      <c r="E41" s="43"/>
      <c r="F41" s="58">
        <f t="shared" si="4"/>
        <v>0.62499999999999978</v>
      </c>
    </row>
    <row r="42" spans="1:6" ht="55.5" customHeight="1" x14ac:dyDescent="0.5">
      <c r="A42" s="33">
        <f>A41+0.001</f>
        <v>5.0509999999999993</v>
      </c>
      <c r="B42" s="114" t="s">
        <v>67</v>
      </c>
      <c r="C42" s="118" t="s">
        <v>104</v>
      </c>
      <c r="D42" s="115" t="s">
        <v>26</v>
      </c>
      <c r="E42" s="116">
        <v>0</v>
      </c>
      <c r="F42" s="117">
        <f t="shared" ref="F42:F43" si="5">F41+TIME(0,E41,0)</f>
        <v>0.62499999999999978</v>
      </c>
    </row>
    <row r="43" spans="1:6" ht="10.25" customHeight="1" x14ac:dyDescent="0.5">
      <c r="A43" s="89"/>
      <c r="E43" s="44"/>
      <c r="F43" s="58">
        <f t="shared" si="5"/>
        <v>0.62499999999999978</v>
      </c>
    </row>
    <row r="44" spans="1:6" ht="10.25" customHeight="1" x14ac:dyDescent="0.5">
      <c r="A44" s="30"/>
      <c r="B44" s="103"/>
      <c r="C44" s="65" t="s">
        <v>43</v>
      </c>
      <c r="D44" s="66"/>
      <c r="E44" s="67">
        <v>5</v>
      </c>
      <c r="F44" s="58">
        <f t="shared" si="0"/>
        <v>0.62499999999999978</v>
      </c>
    </row>
    <row r="45" spans="1:6" ht="10.25" customHeight="1" x14ac:dyDescent="0.5">
      <c r="A45" s="28"/>
      <c r="B45" s="104"/>
      <c r="E45" s="44"/>
      <c r="F45" s="58">
        <f t="shared" si="0"/>
        <v>0.62847222222222199</v>
      </c>
    </row>
    <row r="46" spans="1:6" ht="10.25" customHeight="1" x14ac:dyDescent="0.5">
      <c r="A46" s="3">
        <v>6</v>
      </c>
      <c r="B46" s="101"/>
      <c r="C46" s="2" t="s">
        <v>50</v>
      </c>
      <c r="D46" s="4"/>
      <c r="E46" s="43"/>
      <c r="F46" s="58">
        <f t="shared" si="0"/>
        <v>0.62847222222222199</v>
      </c>
    </row>
    <row r="47" spans="1:6" s="59" customFormat="1" ht="10.25" customHeight="1" x14ac:dyDescent="0.5">
      <c r="A47" s="135">
        <f>A46+0.01</f>
        <v>6.01</v>
      </c>
      <c r="B47" s="136"/>
      <c r="C47" s="137" t="s">
        <v>29</v>
      </c>
      <c r="D47" s="138" t="s">
        <v>41</v>
      </c>
      <c r="E47" s="139"/>
      <c r="F47" s="140">
        <f t="shared" si="0"/>
        <v>0.62847222222222199</v>
      </c>
    </row>
    <row r="48" spans="1:6" s="59" customFormat="1" ht="10.25" customHeight="1" x14ac:dyDescent="0.5">
      <c r="A48" s="148">
        <f>A46+0.01</f>
        <v>6.01</v>
      </c>
      <c r="B48" s="136"/>
      <c r="C48" s="137" t="s">
        <v>23</v>
      </c>
      <c r="D48" s="149"/>
      <c r="E48" s="149"/>
      <c r="F48" s="140">
        <f t="shared" si="0"/>
        <v>0.62847222222222199</v>
      </c>
    </row>
    <row r="49" spans="1:6" s="59" customFormat="1" ht="16.5" customHeight="1" x14ac:dyDescent="0.5">
      <c r="A49" s="90">
        <f>A48+0.01</f>
        <v>6.02</v>
      </c>
      <c r="C49" s="84" t="s">
        <v>100</v>
      </c>
      <c r="D49" s="142"/>
      <c r="E49" s="43"/>
      <c r="F49" s="58">
        <f>F48+TIME(0,E48,0)</f>
        <v>0.62847222222222199</v>
      </c>
    </row>
    <row r="50" spans="1:6" s="59" customFormat="1" ht="24.75" customHeight="1" x14ac:dyDescent="0.5">
      <c r="A50" s="11">
        <f>A49+0.001</f>
        <v>6.0209999999999999</v>
      </c>
      <c r="B50" s="105" t="s">
        <v>7</v>
      </c>
      <c r="C50" s="93" t="s">
        <v>101</v>
      </c>
      <c r="D50" s="10" t="s">
        <v>26</v>
      </c>
      <c r="E50" s="43">
        <v>3</v>
      </c>
      <c r="F50" s="58">
        <f t="shared" ref="F50:F51" si="6">F49+TIME(0,E49,0)</f>
        <v>0.62847222222222199</v>
      </c>
    </row>
    <row r="51" spans="1:6" s="59" customFormat="1" ht="13.9" customHeight="1" x14ac:dyDescent="0.5">
      <c r="A51" s="3">
        <f>A49+0.01</f>
        <v>6.0299999999999994</v>
      </c>
      <c r="C51" s="84" t="s">
        <v>25</v>
      </c>
      <c r="E51" s="43"/>
      <c r="F51" s="58">
        <f t="shared" si="6"/>
        <v>0.63055555555555531</v>
      </c>
    </row>
    <row r="52" spans="1:6" s="59" customFormat="1" ht="16.149999999999999" customHeight="1" x14ac:dyDescent="0.5">
      <c r="A52" s="33">
        <f>A51+0.001</f>
        <v>6.0309999999999997</v>
      </c>
      <c r="B52" s="120" t="s">
        <v>94</v>
      </c>
      <c r="C52" s="118" t="s">
        <v>95</v>
      </c>
      <c r="D52" s="115" t="s">
        <v>45</v>
      </c>
      <c r="E52" s="56">
        <v>0</v>
      </c>
      <c r="F52" s="117">
        <f t="shared" si="0"/>
        <v>0.63055555555555531</v>
      </c>
    </row>
    <row r="53" spans="1:6" s="59" customFormat="1" ht="14.65" customHeight="1" x14ac:dyDescent="0.5">
      <c r="A53" s="11">
        <f>A52+0.001</f>
        <v>6.032</v>
      </c>
      <c r="B53" s="105" t="s">
        <v>7</v>
      </c>
      <c r="C53" s="122" t="s">
        <v>96</v>
      </c>
      <c r="D53" s="123" t="s">
        <v>45</v>
      </c>
      <c r="E53" s="45">
        <v>5</v>
      </c>
      <c r="F53" s="58">
        <f t="shared" si="0"/>
        <v>0.63055555555555531</v>
      </c>
    </row>
    <row r="54" spans="1:6" s="59" customFormat="1" ht="14.25" customHeight="1" x14ac:dyDescent="0.5">
      <c r="A54" s="3">
        <f>A51+0.01</f>
        <v>6.0399999999999991</v>
      </c>
      <c r="B54" s="102"/>
      <c r="C54" s="84" t="s">
        <v>27</v>
      </c>
      <c r="D54" s="1"/>
      <c r="E54" s="45"/>
      <c r="F54" s="58">
        <f t="shared" si="0"/>
        <v>0.63402777777777752</v>
      </c>
    </row>
    <row r="55" spans="1:6" s="59" customFormat="1" ht="14.25" customHeight="1" x14ac:dyDescent="0.5">
      <c r="A55" s="11">
        <f>A54+0.001</f>
        <v>6.0409999999999995</v>
      </c>
      <c r="B55" s="105" t="s">
        <v>7</v>
      </c>
      <c r="C55" s="93" t="s">
        <v>63</v>
      </c>
      <c r="D55" s="10" t="s">
        <v>55</v>
      </c>
      <c r="E55" s="91">
        <v>3</v>
      </c>
      <c r="F55" s="58">
        <f t="shared" si="0"/>
        <v>0.63402777777777752</v>
      </c>
    </row>
    <row r="56" spans="1:6" s="59" customFormat="1" ht="13.5" customHeight="1" x14ac:dyDescent="0.5">
      <c r="A56" s="3">
        <f>A54+0.01</f>
        <v>6.0499999999999989</v>
      </c>
      <c r="B56" s="105" t="s">
        <v>7</v>
      </c>
      <c r="C56" s="84" t="s">
        <v>21</v>
      </c>
      <c r="D56" s="10" t="s">
        <v>56</v>
      </c>
      <c r="E56" s="67"/>
      <c r="F56" s="58">
        <f t="shared" si="0"/>
        <v>0.63611111111111085</v>
      </c>
    </row>
    <row r="57" spans="1:6" s="59" customFormat="1" ht="13.5" customHeight="1" x14ac:dyDescent="0.5">
      <c r="A57" s="3">
        <f>A56+0.01</f>
        <v>6.0599999999999987</v>
      </c>
      <c r="B57" s="102"/>
      <c r="C57" s="84" t="s">
        <v>22</v>
      </c>
      <c r="D57" s="11"/>
      <c r="E57" s="43"/>
      <c r="F57" s="58">
        <f>F56+TIME(0,E56,0)</f>
        <v>0.63611111111111085</v>
      </c>
    </row>
    <row r="58" spans="1:6" s="59" customFormat="1" ht="17.25" customHeight="1" x14ac:dyDescent="0.5">
      <c r="A58" s="11">
        <f>A57+0.001</f>
        <v>6.0609999999999991</v>
      </c>
      <c r="B58" s="105" t="s">
        <v>7</v>
      </c>
      <c r="C58" s="92" t="s">
        <v>64</v>
      </c>
      <c r="D58" s="10" t="s">
        <v>60</v>
      </c>
      <c r="E58" s="91">
        <v>3</v>
      </c>
      <c r="F58" s="58">
        <f t="shared" ref="F58:F59" si="7">F57+TIME(0,E57,0)</f>
        <v>0.63611111111111085</v>
      </c>
    </row>
    <row r="59" spans="1:6" s="59" customFormat="1" ht="16.149999999999999" customHeight="1" x14ac:dyDescent="0.5">
      <c r="A59" s="80"/>
      <c r="B59" s="106"/>
      <c r="C59" s="1"/>
      <c r="D59" s="1"/>
      <c r="E59" s="81"/>
      <c r="F59" s="58">
        <f t="shared" si="7"/>
        <v>0.63819444444444418</v>
      </c>
    </row>
    <row r="60" spans="1:6" s="59" customFormat="1" ht="13.15" customHeight="1" x14ac:dyDescent="0.5">
      <c r="A60" s="28"/>
      <c r="B60" s="104"/>
      <c r="C60" s="82"/>
      <c r="D60" s="29"/>
      <c r="E60" s="83"/>
      <c r="F60" s="58">
        <f t="shared" si="0"/>
        <v>0.63819444444444418</v>
      </c>
    </row>
    <row r="61" spans="1:6" s="59" customFormat="1" ht="13.5" customHeight="1" x14ac:dyDescent="0.5">
      <c r="A61" s="3">
        <v>7</v>
      </c>
      <c r="B61" s="101"/>
      <c r="C61" s="2" t="s">
        <v>42</v>
      </c>
      <c r="D61" s="5"/>
      <c r="E61" s="46"/>
      <c r="F61" s="58">
        <f t="shared" si="0"/>
        <v>0.63819444444444418</v>
      </c>
    </row>
    <row r="62" spans="1:6" s="59" customFormat="1" ht="10.25" customHeight="1" x14ac:dyDescent="0.5">
      <c r="A62" s="3">
        <f t="shared" ref="A62:A81" si="8">A61+0.01</f>
        <v>7.01</v>
      </c>
      <c r="C62" s="84" t="s">
        <v>21</v>
      </c>
      <c r="E62" s="79"/>
      <c r="F62" s="58">
        <f t="shared" si="0"/>
        <v>0.63819444444444418</v>
      </c>
    </row>
    <row r="63" spans="1:6" s="59" customFormat="1" ht="10.25" customHeight="1" x14ac:dyDescent="0.5">
      <c r="A63" s="11">
        <f t="shared" ref="A63:A64" si="9">A62+0.001</f>
        <v>7.0110000000000001</v>
      </c>
      <c r="B63" s="101" t="s">
        <v>37</v>
      </c>
      <c r="C63" s="93" t="s">
        <v>99</v>
      </c>
      <c r="D63" s="10" t="s">
        <v>56</v>
      </c>
      <c r="E63" s="91">
        <v>3</v>
      </c>
      <c r="F63" s="58">
        <f t="shared" si="0"/>
        <v>0.63819444444444418</v>
      </c>
    </row>
    <row r="64" spans="1:6" s="59" customFormat="1" ht="22.9" customHeight="1" x14ac:dyDescent="0.5">
      <c r="A64" s="11">
        <f t="shared" si="9"/>
        <v>7.0120000000000005</v>
      </c>
      <c r="B64" s="101" t="s">
        <v>37</v>
      </c>
      <c r="C64" s="93" t="s">
        <v>98</v>
      </c>
      <c r="D64" s="10" t="s">
        <v>56</v>
      </c>
      <c r="E64" s="91">
        <v>3</v>
      </c>
      <c r="F64" s="58">
        <f t="shared" si="0"/>
        <v>0.6402777777777775</v>
      </c>
    </row>
    <row r="65" spans="1:6" ht="10.25" customHeight="1" x14ac:dyDescent="0.5">
      <c r="A65" s="135">
        <f>A62+0.01</f>
        <v>7.02</v>
      </c>
      <c r="B65" s="141"/>
      <c r="C65" s="137" t="s">
        <v>22</v>
      </c>
      <c r="D65" s="138" t="s">
        <v>60</v>
      </c>
      <c r="E65" s="146"/>
      <c r="F65" s="140">
        <f t="shared" si="0"/>
        <v>0.64236111111111083</v>
      </c>
    </row>
    <row r="66" spans="1:6" ht="10.25" customHeight="1" x14ac:dyDescent="0.5">
      <c r="A66" s="135">
        <f>A65+0.01</f>
        <v>7.0299999999999994</v>
      </c>
      <c r="B66" s="141"/>
      <c r="C66" s="137" t="s">
        <v>29</v>
      </c>
      <c r="D66" s="138" t="s">
        <v>41</v>
      </c>
      <c r="E66" s="139"/>
      <c r="F66" s="140">
        <f t="shared" si="0"/>
        <v>0.64236111111111083</v>
      </c>
    </row>
    <row r="67" spans="1:6" ht="10.25" customHeight="1" x14ac:dyDescent="0.5">
      <c r="A67" s="135">
        <f>A66+0.01</f>
        <v>7.0399999999999991</v>
      </c>
      <c r="B67" s="141"/>
      <c r="C67" s="147" t="s">
        <v>30</v>
      </c>
      <c r="D67" s="138" t="s">
        <v>6</v>
      </c>
      <c r="E67" s="139"/>
      <c r="F67" s="140">
        <f t="shared" si="0"/>
        <v>0.64236111111111083</v>
      </c>
    </row>
    <row r="68" spans="1:6" ht="10.25" customHeight="1" x14ac:dyDescent="0.5">
      <c r="A68" s="3">
        <f t="shared" ref="A68" si="10">A67+0.01</f>
        <v>7.0499999999999989</v>
      </c>
      <c r="B68" s="107"/>
      <c r="C68" s="84" t="s">
        <v>23</v>
      </c>
      <c r="D68" s="10" t="s">
        <v>38</v>
      </c>
      <c r="E68" s="43"/>
      <c r="F68" s="58">
        <f t="shared" si="0"/>
        <v>0.64236111111111083</v>
      </c>
    </row>
    <row r="69" spans="1:6" ht="56.65" customHeight="1" x14ac:dyDescent="0.5">
      <c r="A69" s="119">
        <f t="shared" ref="A69:A78" si="11">A68+0.0001</f>
        <v>7.0500999999999987</v>
      </c>
      <c r="B69" s="120" t="s">
        <v>37</v>
      </c>
      <c r="C69" s="118" t="s">
        <v>79</v>
      </c>
      <c r="D69" s="115" t="s">
        <v>38</v>
      </c>
      <c r="E69" s="116">
        <v>0</v>
      </c>
      <c r="F69" s="117">
        <f t="shared" si="0"/>
        <v>0.64236111111111083</v>
      </c>
    </row>
    <row r="70" spans="1:6" s="11" customFormat="1" ht="55.9" customHeight="1" x14ac:dyDescent="0.5">
      <c r="A70" s="119">
        <f t="shared" si="11"/>
        <v>7.0501999999999985</v>
      </c>
      <c r="B70" s="120" t="s">
        <v>37</v>
      </c>
      <c r="C70" s="118" t="s">
        <v>80</v>
      </c>
      <c r="D70" s="115" t="s">
        <v>38</v>
      </c>
      <c r="E70" s="116">
        <v>0</v>
      </c>
      <c r="F70" s="117">
        <f t="shared" ref="F70:F78" si="12">F69+TIME(0,E69,0)</f>
        <v>0.64236111111111083</v>
      </c>
    </row>
    <row r="71" spans="1:6" ht="144.4" customHeight="1" x14ac:dyDescent="0.5">
      <c r="A71" s="119">
        <f t="shared" si="11"/>
        <v>7.0502999999999982</v>
      </c>
      <c r="B71" s="120" t="s">
        <v>37</v>
      </c>
      <c r="C71" s="118" t="s">
        <v>81</v>
      </c>
      <c r="D71" s="115" t="s">
        <v>38</v>
      </c>
      <c r="E71" s="116">
        <v>0</v>
      </c>
      <c r="F71" s="117">
        <f t="shared" si="12"/>
        <v>0.64236111111111083</v>
      </c>
    </row>
    <row r="72" spans="1:6" ht="54" customHeight="1" x14ac:dyDescent="0.5">
      <c r="A72" s="119">
        <f t="shared" si="11"/>
        <v>7.050399999999998</v>
      </c>
      <c r="B72" s="120" t="s">
        <v>9</v>
      </c>
      <c r="C72" s="118" t="s">
        <v>82</v>
      </c>
      <c r="D72" s="115" t="s">
        <v>38</v>
      </c>
      <c r="E72" s="116">
        <v>0</v>
      </c>
      <c r="F72" s="117">
        <f t="shared" si="12"/>
        <v>0.64236111111111083</v>
      </c>
    </row>
    <row r="73" spans="1:6" ht="55.9" customHeight="1" x14ac:dyDescent="0.5">
      <c r="A73" s="119">
        <f t="shared" si="11"/>
        <v>7.0504999999999978</v>
      </c>
      <c r="B73" s="120" t="s">
        <v>9</v>
      </c>
      <c r="C73" s="118" t="s">
        <v>83</v>
      </c>
      <c r="D73" s="115" t="s">
        <v>38</v>
      </c>
      <c r="E73" s="116">
        <v>0</v>
      </c>
      <c r="F73" s="117">
        <f t="shared" si="12"/>
        <v>0.64236111111111083</v>
      </c>
    </row>
    <row r="74" spans="1:6" ht="55.15" customHeight="1" x14ac:dyDescent="0.5">
      <c r="A74" s="119">
        <f t="shared" si="11"/>
        <v>7.0505999999999975</v>
      </c>
      <c r="B74" s="120" t="s">
        <v>9</v>
      </c>
      <c r="C74" s="118" t="s">
        <v>84</v>
      </c>
      <c r="D74" s="115" t="s">
        <v>38</v>
      </c>
      <c r="E74" s="116">
        <v>0</v>
      </c>
      <c r="F74" s="117">
        <f t="shared" si="12"/>
        <v>0.64236111111111083</v>
      </c>
    </row>
    <row r="75" spans="1:6" ht="55.15" customHeight="1" x14ac:dyDescent="0.5">
      <c r="A75" s="119">
        <f t="shared" si="11"/>
        <v>7.0506999999999973</v>
      </c>
      <c r="B75" s="120" t="s">
        <v>9</v>
      </c>
      <c r="C75" s="118" t="s">
        <v>85</v>
      </c>
      <c r="D75" s="115" t="s">
        <v>38</v>
      </c>
      <c r="E75" s="116">
        <v>0</v>
      </c>
      <c r="F75" s="117">
        <f t="shared" si="12"/>
        <v>0.64236111111111083</v>
      </c>
    </row>
    <row r="76" spans="1:6" ht="56.65" customHeight="1" x14ac:dyDescent="0.5">
      <c r="A76" s="119">
        <f t="shared" si="11"/>
        <v>7.0507999999999971</v>
      </c>
      <c r="B76" s="120" t="s">
        <v>9</v>
      </c>
      <c r="C76" s="118" t="s">
        <v>86</v>
      </c>
      <c r="D76" s="115" t="s">
        <v>38</v>
      </c>
      <c r="E76" s="116">
        <v>0</v>
      </c>
      <c r="F76" s="117">
        <f t="shared" si="12"/>
        <v>0.64236111111111083</v>
      </c>
    </row>
    <row r="77" spans="1:6" ht="51.4" customHeight="1" x14ac:dyDescent="0.5">
      <c r="A77" s="119">
        <f t="shared" si="11"/>
        <v>7.0508999999999968</v>
      </c>
      <c r="B77" s="120" t="s">
        <v>9</v>
      </c>
      <c r="C77" s="118" t="s">
        <v>87</v>
      </c>
      <c r="D77" s="115" t="s">
        <v>38</v>
      </c>
      <c r="E77" s="116">
        <v>0</v>
      </c>
      <c r="F77" s="117">
        <f t="shared" si="12"/>
        <v>0.64236111111111083</v>
      </c>
    </row>
    <row r="78" spans="1:6" ht="40.15" customHeight="1" x14ac:dyDescent="0.5">
      <c r="A78" s="119">
        <f t="shared" si="11"/>
        <v>7.0509999999999966</v>
      </c>
      <c r="B78" s="120" t="s">
        <v>9</v>
      </c>
      <c r="C78" s="118" t="s">
        <v>88</v>
      </c>
      <c r="D78" s="115" t="s">
        <v>38</v>
      </c>
      <c r="E78" s="116">
        <v>0</v>
      </c>
      <c r="F78" s="117">
        <f t="shared" si="12"/>
        <v>0.64236111111111083</v>
      </c>
    </row>
    <row r="79" spans="1:6" ht="10.25" customHeight="1" x14ac:dyDescent="0.5">
      <c r="A79" s="135">
        <f>A68+0.01</f>
        <v>7.0599999999999987</v>
      </c>
      <c r="B79" s="143"/>
      <c r="C79" s="144" t="s">
        <v>24</v>
      </c>
      <c r="D79" s="138" t="s">
        <v>26</v>
      </c>
      <c r="E79" s="139"/>
      <c r="F79" s="140">
        <f t="shared" si="0"/>
        <v>0.64236111111111083</v>
      </c>
    </row>
    <row r="80" spans="1:6" ht="10.25" customHeight="1" x14ac:dyDescent="0.5">
      <c r="A80" s="135">
        <f>A79+0.01</f>
        <v>7.0699999999999985</v>
      </c>
      <c r="B80" s="141"/>
      <c r="C80" s="137" t="s">
        <v>25</v>
      </c>
      <c r="D80" s="138" t="s">
        <v>45</v>
      </c>
      <c r="E80" s="139"/>
      <c r="F80" s="140">
        <f t="shared" si="0"/>
        <v>0.64236111111111083</v>
      </c>
    </row>
    <row r="81" spans="1:9" ht="10.25" customHeight="1" x14ac:dyDescent="0.5">
      <c r="A81" s="135">
        <f t="shared" si="8"/>
        <v>7.0799999999999983</v>
      </c>
      <c r="B81" s="145"/>
      <c r="C81" s="137" t="s">
        <v>27</v>
      </c>
      <c r="D81" s="138" t="s">
        <v>55</v>
      </c>
      <c r="E81" s="139"/>
      <c r="F81" s="140">
        <f t="shared" si="0"/>
        <v>0.64236111111111083</v>
      </c>
    </row>
    <row r="82" spans="1:9" ht="10.25" customHeight="1" x14ac:dyDescent="0.5">
      <c r="A82" s="3"/>
      <c r="C82" s="1"/>
      <c r="E82" s="43"/>
      <c r="F82" s="58">
        <f t="shared" si="0"/>
        <v>0.64236111111111083</v>
      </c>
    </row>
    <row r="83" spans="1:9" ht="10.25" customHeight="1" x14ac:dyDescent="0.5">
      <c r="A83" s="3"/>
      <c r="B83" s="107"/>
      <c r="C83" s="13"/>
      <c r="D83" s="13"/>
      <c r="E83" s="43"/>
      <c r="F83" s="58">
        <f t="shared" si="0"/>
        <v>0.64236111111111083</v>
      </c>
    </row>
    <row r="84" spans="1:9" ht="10.25" customHeight="1" x14ac:dyDescent="0.5">
      <c r="A84" s="3">
        <v>8</v>
      </c>
      <c r="B84" s="101"/>
      <c r="C84" s="2" t="s">
        <v>13</v>
      </c>
      <c r="D84" s="4"/>
      <c r="E84" s="78"/>
      <c r="F84" s="58">
        <f t="shared" si="0"/>
        <v>0.64236111111111083</v>
      </c>
      <c r="I84" s="6"/>
    </row>
    <row r="85" spans="1:9" ht="10.25" customHeight="1" x14ac:dyDescent="0.5">
      <c r="A85" s="3">
        <f t="shared" ref="A85" si="13">A84+0.01</f>
        <v>8.01</v>
      </c>
      <c r="B85" s="101" t="s">
        <v>9</v>
      </c>
      <c r="C85" s="2" t="s">
        <v>33</v>
      </c>
      <c r="D85" s="10"/>
      <c r="E85" s="43"/>
      <c r="F85" s="58">
        <f t="shared" si="0"/>
        <v>0.64236111111111083</v>
      </c>
      <c r="I85" s="6"/>
    </row>
    <row r="86" spans="1:9" ht="10.25" customHeight="1" x14ac:dyDescent="0.5">
      <c r="A86" s="3">
        <f>A85+0.01</f>
        <v>8.02</v>
      </c>
      <c r="B86" s="101"/>
      <c r="C86" s="2" t="s">
        <v>31</v>
      </c>
      <c r="D86" s="10"/>
      <c r="E86" s="43"/>
      <c r="F86" s="58">
        <f t="shared" si="0"/>
        <v>0.64236111111111083</v>
      </c>
      <c r="I86" s="6"/>
    </row>
    <row r="87" spans="1:9" ht="10.25" customHeight="1" x14ac:dyDescent="0.5">
      <c r="A87" s="11">
        <f>A86+0.001</f>
        <v>8.020999999999999</v>
      </c>
      <c r="B87" s="101" t="s">
        <v>9</v>
      </c>
      <c r="C87" s="85" t="s">
        <v>44</v>
      </c>
      <c r="D87" s="48" t="s">
        <v>93</v>
      </c>
      <c r="E87" s="43">
        <v>3</v>
      </c>
      <c r="F87" s="58">
        <f t="shared" si="0"/>
        <v>0.64236111111111083</v>
      </c>
      <c r="I87" s="6"/>
    </row>
    <row r="88" spans="1:9" ht="10.25" customHeight="1" x14ac:dyDescent="0.5">
      <c r="A88" s="11">
        <f>A87+0.001</f>
        <v>8.0219999999999985</v>
      </c>
      <c r="B88" s="101" t="s">
        <v>9</v>
      </c>
      <c r="C88" s="85" t="s">
        <v>39</v>
      </c>
      <c r="D88" s="48" t="s">
        <v>38</v>
      </c>
      <c r="E88" s="43">
        <v>3</v>
      </c>
      <c r="F88" s="58">
        <f t="shared" si="0"/>
        <v>0.64444444444444415</v>
      </c>
      <c r="I88" s="6"/>
    </row>
    <row r="89" spans="1:9" ht="10.25" customHeight="1" x14ac:dyDescent="0.5">
      <c r="A89" s="11">
        <f>A88+0.001</f>
        <v>8.0229999999999979</v>
      </c>
      <c r="B89" s="101" t="s">
        <v>9</v>
      </c>
      <c r="C89" s="86" t="s">
        <v>40</v>
      </c>
      <c r="D89" s="49" t="s">
        <v>45</v>
      </c>
      <c r="E89" s="43">
        <v>3</v>
      </c>
      <c r="F89" s="58">
        <f t="shared" si="0"/>
        <v>0.64652777777777748</v>
      </c>
      <c r="I89" s="6"/>
    </row>
    <row r="90" spans="1:9" ht="10.25" customHeight="1" x14ac:dyDescent="0.5">
      <c r="A90" s="11">
        <f>A89+0.001</f>
        <v>8.0239999999999974</v>
      </c>
      <c r="B90" s="101" t="s">
        <v>9</v>
      </c>
      <c r="C90" s="86" t="s">
        <v>49</v>
      </c>
      <c r="D90" s="49" t="s">
        <v>60</v>
      </c>
      <c r="E90" s="43">
        <v>3</v>
      </c>
      <c r="F90" s="58">
        <f t="shared" si="0"/>
        <v>0.64861111111111081</v>
      </c>
      <c r="I90" s="6"/>
    </row>
    <row r="91" spans="1:9" ht="10.25" customHeight="1" x14ac:dyDescent="0.5">
      <c r="A91" s="9">
        <f>A86+0.01</f>
        <v>8.0299999999999994</v>
      </c>
      <c r="B91" s="100"/>
      <c r="C91" s="31" t="s">
        <v>32</v>
      </c>
      <c r="D91" s="32"/>
      <c r="E91" s="47"/>
      <c r="F91" s="58">
        <f t="shared" si="0"/>
        <v>0.65069444444444413</v>
      </c>
      <c r="I91" s="6"/>
    </row>
    <row r="92" spans="1:9" ht="10.25" customHeight="1" x14ac:dyDescent="0.5">
      <c r="A92" s="11">
        <f t="shared" ref="A92:A96" si="14">A91+0.001</f>
        <v>8.0309999999999988</v>
      </c>
      <c r="B92" s="100" t="s">
        <v>9</v>
      </c>
      <c r="C92" s="84" t="s">
        <v>34</v>
      </c>
      <c r="D92" s="10" t="s">
        <v>61</v>
      </c>
      <c r="E92" s="47">
        <v>2</v>
      </c>
      <c r="F92" s="58">
        <f t="shared" si="0"/>
        <v>0.65069444444444413</v>
      </c>
      <c r="I92" s="6"/>
    </row>
    <row r="93" spans="1:9" ht="10.25" customHeight="1" x14ac:dyDescent="0.5">
      <c r="A93" s="11">
        <f>A92+0.001</f>
        <v>8.0319999999999983</v>
      </c>
      <c r="B93" s="101" t="s">
        <v>9</v>
      </c>
      <c r="C93" s="84" t="s">
        <v>35</v>
      </c>
      <c r="D93" s="10" t="s">
        <v>28</v>
      </c>
      <c r="E93" s="45">
        <v>0</v>
      </c>
      <c r="F93" s="58">
        <f t="shared" si="0"/>
        <v>0.65208333333333302</v>
      </c>
      <c r="I93" s="6"/>
    </row>
    <row r="94" spans="1:9" ht="10.25" customHeight="1" x14ac:dyDescent="0.5">
      <c r="A94" s="11">
        <f t="shared" si="14"/>
        <v>8.0329999999999977</v>
      </c>
      <c r="B94" s="108" t="s">
        <v>9</v>
      </c>
      <c r="C94" s="87" t="s">
        <v>14</v>
      </c>
      <c r="D94" s="51" t="s">
        <v>11</v>
      </c>
      <c r="E94" s="43">
        <v>0</v>
      </c>
      <c r="F94" s="58">
        <f t="shared" si="0"/>
        <v>0.65208333333333302</v>
      </c>
    </row>
    <row r="95" spans="1:9" ht="10.25" customHeight="1" x14ac:dyDescent="0.5">
      <c r="A95" s="11">
        <f t="shared" si="14"/>
        <v>8.0339999999999971</v>
      </c>
      <c r="B95" s="109" t="s">
        <v>9</v>
      </c>
      <c r="C95" s="85" t="s">
        <v>20</v>
      </c>
      <c r="D95" s="48" t="s">
        <v>15</v>
      </c>
      <c r="E95" s="55">
        <v>0</v>
      </c>
      <c r="F95" s="58">
        <f t="shared" si="0"/>
        <v>0.65208333333333302</v>
      </c>
    </row>
    <row r="96" spans="1:9" ht="10.25" customHeight="1" x14ac:dyDescent="0.5">
      <c r="A96" s="33">
        <f t="shared" si="14"/>
        <v>8.0349999999999966</v>
      </c>
      <c r="B96" s="110" t="s">
        <v>17</v>
      </c>
      <c r="C96" s="88" t="s">
        <v>18</v>
      </c>
      <c r="D96" s="52" t="s">
        <v>15</v>
      </c>
      <c r="E96" s="56">
        <v>0</v>
      </c>
      <c r="F96" s="117">
        <f t="shared" si="0"/>
        <v>0.65208333333333302</v>
      </c>
    </row>
    <row r="97" spans="1:6" ht="13.9" customHeight="1" x14ac:dyDescent="0.5">
      <c r="A97" s="3">
        <f>A91+0.01</f>
        <v>8.0399999999999991</v>
      </c>
      <c r="B97" s="108" t="s">
        <v>9</v>
      </c>
      <c r="C97" s="70" t="s">
        <v>102</v>
      </c>
      <c r="D97" s="48" t="s">
        <v>11</v>
      </c>
      <c r="E97" s="43">
        <v>5</v>
      </c>
      <c r="F97" s="58">
        <f t="shared" si="0"/>
        <v>0.65208333333333302</v>
      </c>
    </row>
    <row r="98" spans="1:6" ht="11.45" customHeight="1" x14ac:dyDescent="0.5">
      <c r="A98" s="3">
        <f t="shared" ref="A98:A102" si="15">A97+0.01</f>
        <v>8.0499999999999989</v>
      </c>
      <c r="B98" s="100" t="s">
        <v>9</v>
      </c>
      <c r="C98" s="76" t="s">
        <v>62</v>
      </c>
      <c r="D98" s="48" t="s">
        <v>11</v>
      </c>
      <c r="E98" s="43">
        <v>5</v>
      </c>
      <c r="F98" s="58">
        <f t="shared" si="0"/>
        <v>0.65555555555555522</v>
      </c>
    </row>
    <row r="99" spans="1:6" ht="10.25" customHeight="1" x14ac:dyDescent="0.5">
      <c r="A99" s="3">
        <f>A98+0.01</f>
        <v>8.0599999999999987</v>
      </c>
      <c r="B99" s="100" t="s">
        <v>9</v>
      </c>
      <c r="C99" s="76" t="s">
        <v>47</v>
      </c>
      <c r="D99" s="48" t="s">
        <v>15</v>
      </c>
      <c r="E99" s="43">
        <v>5</v>
      </c>
      <c r="F99" s="58">
        <f t="shared" si="0"/>
        <v>0.65902777777777743</v>
      </c>
    </row>
    <row r="100" spans="1:6" ht="10.15" customHeight="1" x14ac:dyDescent="0.5">
      <c r="A100" s="3">
        <f t="shared" si="15"/>
        <v>8.0699999999999985</v>
      </c>
      <c r="B100" s="111" t="s">
        <v>52</v>
      </c>
      <c r="C100" s="77" t="s">
        <v>54</v>
      </c>
      <c r="D100" s="48" t="s">
        <v>6</v>
      </c>
      <c r="E100" s="43">
        <v>1</v>
      </c>
      <c r="F100" s="58">
        <f t="shared" si="0"/>
        <v>0.66249999999999964</v>
      </c>
    </row>
    <row r="101" spans="1:6" ht="10.15" customHeight="1" x14ac:dyDescent="0.5">
      <c r="A101" s="3">
        <f t="shared" si="15"/>
        <v>8.0799999999999983</v>
      </c>
      <c r="B101" s="111" t="s">
        <v>9</v>
      </c>
      <c r="C101" s="77" t="s">
        <v>106</v>
      </c>
      <c r="D101" s="49" t="s">
        <v>107</v>
      </c>
      <c r="E101" s="43">
        <v>10</v>
      </c>
      <c r="F101" s="58">
        <f t="shared" si="0"/>
        <v>0.66319444444444409</v>
      </c>
    </row>
    <row r="102" spans="1:6" ht="10.15" customHeight="1" x14ac:dyDescent="0.5">
      <c r="A102" s="3">
        <f t="shared" si="15"/>
        <v>8.0899999999999981</v>
      </c>
      <c r="B102" s="111" t="s">
        <v>9</v>
      </c>
      <c r="C102" s="77" t="s">
        <v>110</v>
      </c>
      <c r="D102" s="49" t="s">
        <v>12</v>
      </c>
      <c r="E102" s="43">
        <v>2</v>
      </c>
      <c r="F102" s="58">
        <f t="shared" si="0"/>
        <v>0.67013888888888851</v>
      </c>
    </row>
    <row r="103" spans="1:6" ht="10.25" customHeight="1" x14ac:dyDescent="0.5">
      <c r="A103" s="9"/>
      <c r="B103" s="111"/>
      <c r="C103" s="77"/>
      <c r="D103" s="49"/>
      <c r="E103" s="68"/>
      <c r="F103" s="58">
        <f t="shared" ref="F103" si="16">F102+TIME(0,E102,0)</f>
        <v>0.67152777777777739</v>
      </c>
    </row>
    <row r="104" spans="1:6" ht="10.25" customHeight="1" x14ac:dyDescent="0.5">
      <c r="A104" s="3">
        <v>9</v>
      </c>
      <c r="B104" s="100"/>
      <c r="C104" s="76" t="s">
        <v>53</v>
      </c>
      <c r="D104" s="48" t="s">
        <v>6</v>
      </c>
      <c r="E104" s="43"/>
      <c r="F104" s="58">
        <f t="shared" ref="F104:F105" si="17">F103+TIME(0,E103,0)</f>
        <v>0.67152777777777739</v>
      </c>
    </row>
    <row r="105" spans="1:6" ht="10.25" customHeight="1" x14ac:dyDescent="0.5">
      <c r="A105" s="7"/>
      <c r="B105" s="112"/>
      <c r="C105" s="69"/>
      <c r="D105" s="34"/>
      <c r="E105" s="6"/>
      <c r="F105" s="58">
        <f t="shared" si="17"/>
        <v>0.67152777777777739</v>
      </c>
    </row>
    <row r="106" spans="1:6" s="6" customFormat="1" ht="11.45" customHeight="1" x14ac:dyDescent="0.5">
      <c r="A106" s="71">
        <v>10</v>
      </c>
      <c r="B106" s="113"/>
      <c r="C106" s="72" t="s">
        <v>16</v>
      </c>
      <c r="D106" s="73" t="s">
        <v>6</v>
      </c>
      <c r="E106" s="74">
        <v>0</v>
      </c>
      <c r="F106" s="75">
        <f>TIME(18,0,0)</f>
        <v>0.75</v>
      </c>
    </row>
    <row r="108" spans="1:6" ht="23.65" customHeight="1" x14ac:dyDescent="0.5">
      <c r="A108" s="94" t="s">
        <v>65</v>
      </c>
      <c r="B108" s="107"/>
      <c r="C108" s="124" t="s">
        <v>66</v>
      </c>
      <c r="D108" s="124"/>
      <c r="E108" s="43">
        <v>10</v>
      </c>
      <c r="F108" s="13"/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2023-07-14T09:28:11Z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