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606/"/>
    </mc:Choice>
  </mc:AlternateContent>
  <xr:revisionPtr revIDLastSave="17" documentId="8_{5F7E5175-4C48-4298-A0B3-B726A07199EA}" xr6:coauthVersionLast="47" xr6:coauthVersionMax="47" xr10:uidLastSave="{D3152CF5-59BE-4B23-B928-043F65F05428}"/>
  <bookViews>
    <workbookView xWindow="-35595" yWindow="2280" windowWidth="16890" windowHeight="28020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" l="1"/>
  <c r="A17" i="1"/>
  <c r="F8" i="1"/>
  <c r="A33" i="1" l="1"/>
  <c r="A35" i="1"/>
  <c r="A28" i="1" l="1"/>
  <c r="A29" i="1" s="1"/>
  <c r="A30" i="1" s="1"/>
  <c r="A19" i="1"/>
  <c r="A20" i="1" s="1"/>
  <c r="A21" i="1" s="1"/>
  <c r="A22" i="1" s="1"/>
  <c r="A23" i="1" s="1"/>
  <c r="A24" i="1" s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7" i="1" l="1"/>
  <c r="F18" i="1" s="1"/>
  <c r="F19" i="1" s="1"/>
  <c r="F20" i="1" s="1"/>
  <c r="F21" i="1" s="1"/>
  <c r="F22" i="1" s="1"/>
  <c r="F25" i="1" s="1"/>
  <c r="F26" i="1" s="1"/>
  <c r="F16" i="1"/>
  <c r="F23" i="1" l="1"/>
  <c r="F24" i="1" s="1"/>
  <c r="F27" i="1" s="1"/>
  <c r="F28" i="1" s="1"/>
  <c r="F29" i="1" s="1"/>
  <c r="F30" i="1" s="1"/>
  <c r="F31" i="1" l="1"/>
  <c r="F32" i="1" s="1"/>
  <c r="F33" i="1" s="1"/>
  <c r="F34" i="1" s="1"/>
</calcChain>
</file>

<file path=xl/sharedStrings.xml><?xml version="1.0" encoding="utf-8"?>
<sst xmlns="http://schemas.openxmlformats.org/spreadsheetml/2006/main" count="122" uniqueCount="91">
  <si>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</si>
  <si>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</si>
  <si>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</si>
  <si>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</si>
  <si>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</si>
  <si>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</si>
  <si>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</si>
  <si>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</si>
  <si>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</si>
  <si>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</si>
  <si>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</si>
  <si>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</si>
  <si>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</si>
  <si>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</si>
  <si>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</si>
  <si>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</si>
  <si>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</si>
  <si>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</si>
  <si>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</si>
  <si>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</si>
  <si>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</si>
  <si>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</si>
  <si>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</si>
  <si>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</si>
  <si>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</si>
  <si>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</si>
  <si>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</si>
  <si>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</si>
  <si>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</si>
  <si>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</si>
  <si>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</si>
  <si>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</si>
  <si>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</si>
  <si>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</si>
  <si>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</si>
  <si>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</si>
  <si>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</si>
  <si>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</si>
  <si>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</si>
  <si>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</si>
  <si>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</si>
  <si>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</si>
  <si>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</si>
  <si>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</si>
  <si>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</si>
  <si>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</si>
  <si>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</si>
  <si>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</si>
  <si>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</si>
  <si>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</si>
  <si>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</si>
  <si>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</si>
  <si>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</si>
  <si>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</si>
  <si>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</si>
  <si>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</si>
  <si>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</si>
  <si>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</si>
  <si>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</si>
  <si>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</si>
  <si>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</si>
  <si>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</si>
  <si>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</si>
  <si>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</si>
  <si>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</si>
  <si>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</si>
  <si>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</si>
  <si>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</si>
  <si>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</si>
  <si>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</si>
  <si>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UTC,06 Jun 2023</t>
  </si>
  <si>
    <t>MI*</t>
  </si>
  <si>
    <r>
      <t xml:space="preserve">Update - EC Action Item Summary
</t>
    </r>
    <r>
      <rPr>
        <sz val="10"/>
        <color indexed="8"/>
        <rFont val="Symbol"/>
        <family val="1"/>
        <charset val="2"/>
      </rPr>
      <t>·</t>
    </r>
    <r>
      <rPr>
        <sz val="14"/>
        <color indexed="8"/>
        <rFont val="Cambria"/>
        <family val="1"/>
      </rPr>
      <t xml:space="preserve"> </t>
    </r>
    <r>
      <rPr>
        <sz val="10"/>
        <color indexed="8"/>
        <rFont val="Cambria"/>
        <family val="1"/>
      </rPr>
      <t xml:space="preserve">https://mentor.ieee.org/802-ec/dcn/19/ec-19-0085-80-00EC-ec-action-items-ongoing.pdf
</t>
    </r>
  </si>
  <si>
    <t>ME*</t>
  </si>
  <si>
    <t>Powell</t>
  </si>
  <si>
    <r>
      <t xml:space="preserve">To RevCom, P802.15.3 (Revision B)
M: Move to:
</t>
    </r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Cambria"/>
        <family val="1"/>
      </rPr>
      <t xml:space="preserve">Approve sending P802-15-3-Rev B-D5.pdf to RevCom.
</t>
    </r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Cambria"/>
        <family val="1"/>
      </rPr>
      <t>Approve CSD documentation in https://mentor.ieee.org/802-ec/dcn/21/ec-21-0307-00-ACSD-p802-15-3ma.docx. 
M: Powell       S: Rosdahl</t>
    </r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</si>
  <si>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Mar 2023 Opening - https://mentor.ieee.org/802-ec/dcn/23/ec-23-0046-00-00EC-mar-2023-plenary-802-ec-opening-mtg-minutes.pdf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Mar 2023 Closing - https://mentor.ieee.org/802-ec/dcn/23/ec-23-0047-00-00EC-mar-2023-plenary-802-ec-closing-mtg-minutes.pdf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04 Apr Teleconference - https://mentor.ieee.org/802-ec/dcn/23/ec-23-0068-00-00EC-04-april-2023-802-ec-monthly-teleconference-minutes.pdf 
M: D'Ambrosia     S: Rosdahl</t>
    </r>
  </si>
  <si>
    <t>Stanley</t>
  </si>
  <si>
    <r>
      <t xml:space="preserve">To NesCom, P802.11be PAR Extension
Motion: 
</t>
    </r>
    <r>
      <rPr>
        <sz val="10"/>
        <color indexed="8"/>
        <rFont val="Symbol"/>
        <family val="1"/>
        <charset val="2"/>
      </rPr>
      <t>·</t>
    </r>
    <r>
      <rPr>
        <sz val="14"/>
        <color indexed="8"/>
        <rFont val="Cambria"/>
        <family val="1"/>
      </rPr>
      <t xml:space="preserve"> </t>
    </r>
    <r>
      <rPr>
        <sz val="10"/>
        <color indexed="8"/>
        <rFont val="Cambria"/>
        <family val="1"/>
      </rPr>
      <t xml:space="preserve">Approve forwarding P802.11be PAR Extension documentation in
https://mentor.ieee.org/802.11/dcn/23/11-23-0654-00-00be-p802-11be-par-extension.pdf to NesCom. 
</t>
    </r>
    <r>
      <rPr>
        <sz val="10"/>
        <color indexed="8"/>
        <rFont val="Symbol"/>
        <family val="1"/>
        <charset val="2"/>
      </rPr>
      <t>·</t>
    </r>
    <r>
      <rPr>
        <sz val="14"/>
        <color indexed="8"/>
        <rFont val="Cambria"/>
        <family val="1"/>
      </rPr>
      <t xml:space="preserve"> </t>
    </r>
    <r>
      <rPr>
        <sz val="10"/>
        <color indexed="8"/>
        <rFont val="Cambria"/>
        <family val="1"/>
      </rPr>
      <t>Confirm CSD documentation in https://mentor.ieee.org/802-ec/dcn/19/ec-19-0063-00-ACSD-p802-11be.docx . 
In the WG, PAR(y/n/a) 104,0,7; CSD(y/n/a): 94,0,12. 
M: Stanley     S: Rosdahl</t>
    </r>
  </si>
  <si>
    <r>
      <t xml:space="preserve">Confirm a meeting fee waiver for the 2023 July LMSC session for the following individual: 
</t>
    </r>
    <r>
      <rPr>
        <sz val="10"/>
        <color indexed="8"/>
        <rFont val="Symbol"/>
        <family val="1"/>
        <charset val="2"/>
      </rPr>
      <t xml:space="preserve">· </t>
    </r>
    <r>
      <rPr>
        <sz val="10"/>
        <color indexed="8"/>
        <rFont val="Cambria"/>
        <family val="1"/>
      </rPr>
      <t>Carlos Jesus Bernardos Cano [IETF presenter at Reliable and Available Wireless (RAW) tutorial,  will attend additional 802.11 meetings]
M: Stanley     S: Rosdahl</t>
    </r>
  </si>
  <si>
    <t>Framemaker license status and request to purchase more</t>
  </si>
  <si>
    <t>Gilb</t>
  </si>
  <si>
    <t>Marcus</t>
  </si>
  <si>
    <t>Supporting an IEEE Milestone Program Plaque for FCC's 5/9/85 creation of the unlicensed ISM bands</t>
  </si>
  <si>
    <t>ME</t>
  </si>
  <si>
    <t>Au</t>
  </si>
  <si>
    <t xml:space="preserve">Approve document for submission to Taiwan MODA (lower 6 GHz topic)
Ref: https://mentor.ieee.org/802.18/dcn/23/18-23-0056-02-0000-proposed-response-to-moda-s-consultation-on-the-draft-amendment-of-table-of-radio-frequency-allocations-of-the-republic-of-china-taiwan.pdf </t>
  </si>
  <si>
    <t xml:space="preserve">Approve document for submission to Taiwan MODA (upper 6 GHz topic)
Ref: https://mentor.ieee.org/802.18/dcn/23/18-23-0057-02-0000-proposed-response-to-moda-s-consultation-on-the-draft-amendment-of-radio-frequency-supply-plan.pdf </t>
  </si>
  <si>
    <t>IEEE 802 in social media</t>
  </si>
  <si>
    <t>Baykas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</si>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</sst>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  <font>
      <sz val="14"/>
      <color rgb="FF000000"/>
      <name val="Cambria"/>
      <family val="1"/>
    </font>
    <font>
      <sz val="10"/>
      <color indexed="8"/>
      <name val="Symbol"/>
      <family val="1"/>
      <charset val="2"/>
    </font>
    <font>
      <sz val="14"/>
      <color indexed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left" vertical="top" wrapText="1"/>
    </xf>
    <xf numFmtId="165" fontId="12" fillId="0" borderId="40" xfId="0" applyNumberFormat="1" applyFont="1" applyBorder="1" applyAlignment="1">
      <alignment horizontal="right" vertical="top" wrapText="1"/>
    </xf>
    <xf numFmtId="165" fontId="12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="140" zoomScaleNormal="140" zoomScaleSheetLayoutView="110" workbookViewId="0">
      <selection activeCell="C11" sqref="C11"/>
    </sheetView>
  </sheetViews>
  <sheetFormatPr defaultColWidth="8.86328125" defaultRowHeight="12.75" x14ac:dyDescent="0.45"/>
  <cols>
    <col min="1" max="1" width="5.6640625" style="53" customWidth="1"/>
    <col min="2" max="2" width="7.6640625" style="93" customWidth="1"/>
    <col min="3" max="3" width="53" style="53" customWidth="1"/>
    <col min="4" max="4" width="13.59765625" style="53" customWidth="1"/>
    <col min="5" max="5" width="5.19921875" style="93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90</v>
      </c>
      <c r="B1" s="48"/>
      <c r="C1" s="115" t="s">
        <v>69</v>
      </c>
      <c r="D1" s="49"/>
      <c r="E1" s="50"/>
      <c r="F1" s="51"/>
    </row>
    <row r="2" spans="1:9" x14ac:dyDescent="0.45">
      <c r="A2" s="54"/>
      <c r="B2" s="103"/>
      <c r="C2" s="112" t="s">
        <v>70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98"/>
      <c r="B7" s="99"/>
      <c r="C7" s="100"/>
      <c r="D7" s="100"/>
      <c r="E7" s="81"/>
      <c r="F7" s="101"/>
      <c r="G7" s="102"/>
    </row>
    <row r="8" spans="1:9" x14ac:dyDescent="0.45">
      <c r="A8" s="104">
        <f>1</f>
        <v>1</v>
      </c>
      <c r="B8" s="95"/>
      <c r="C8" s="96" t="s">
        <v>6</v>
      </c>
      <c r="D8" s="77" t="s">
        <v>1</v>
      </c>
      <c r="E8" s="56">
        <v>5</v>
      </c>
      <c r="F8" s="97">
        <f>TIME(15,0,0)</f>
        <v>0.625</v>
      </c>
    </row>
    <row r="9" spans="1:9" x14ac:dyDescent="0.45">
      <c r="A9" s="104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97">
        <f t="shared" ref="F9:F22" si="0">F8+TIME(0,E8,0)</f>
        <v>0.62847222222222221</v>
      </c>
      <c r="G9" s="135"/>
      <c r="H9" s="135"/>
      <c r="I9" s="135"/>
    </row>
    <row r="10" spans="1:9" ht="25.5" x14ac:dyDescent="0.45">
      <c r="A10" s="113">
        <f t="shared" ref="A10:A11" si="1">A9+0.01</f>
        <v>2.0099999999999998</v>
      </c>
      <c r="B10" s="116" t="s">
        <v>8</v>
      </c>
      <c r="C10" s="117" t="s">
        <v>61</v>
      </c>
      <c r="D10" s="108" t="s">
        <v>1</v>
      </c>
      <c r="E10" s="111">
        <v>2</v>
      </c>
      <c r="F10" s="114">
        <f t="shared" si="0"/>
        <v>0.63194444444444442</v>
      </c>
      <c r="H10" s="52"/>
      <c r="I10" s="52"/>
    </row>
    <row r="11" spans="1:9" ht="145.5" x14ac:dyDescent="0.45">
      <c r="A11" s="118">
        <f t="shared" si="1"/>
        <v>2.0199999999999996</v>
      </c>
      <c r="B11" s="119" t="s">
        <v>71</v>
      </c>
      <c r="C11" s="120" t="s">
        <v>76</v>
      </c>
      <c r="D11" s="121" t="s">
        <v>56</v>
      </c>
      <c r="E11" s="122">
        <v>0</v>
      </c>
      <c r="F11" s="123">
        <f t="shared" si="0"/>
        <v>0.6333333333333333</v>
      </c>
      <c r="H11" s="52"/>
      <c r="I11" s="52"/>
    </row>
    <row r="12" spans="1:9" s="85" customFormat="1" x14ac:dyDescent="0.45">
      <c r="A12" s="105"/>
      <c r="B12" s="106"/>
      <c r="C12" s="107"/>
      <c r="D12" s="108"/>
      <c r="E12" s="111"/>
      <c r="F12" s="114">
        <f t="shared" si="0"/>
        <v>0.6333333333333333</v>
      </c>
      <c r="G12" s="102"/>
      <c r="H12" s="102"/>
      <c r="I12" s="102"/>
    </row>
    <row r="13" spans="1:9" x14ac:dyDescent="0.45">
      <c r="A13" s="104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4">
        <f t="shared" si="0"/>
        <v>0.6333333333333333</v>
      </c>
    </row>
    <row r="14" spans="1:9" x14ac:dyDescent="0.45">
      <c r="A14" s="109">
        <f t="shared" ref="A14:A15" si="2">A13+0.01</f>
        <v>3.01</v>
      </c>
      <c r="B14" s="76" t="s">
        <v>7</v>
      </c>
      <c r="C14" s="77" t="s">
        <v>64</v>
      </c>
      <c r="D14" s="77" t="s">
        <v>0</v>
      </c>
      <c r="E14" s="56">
        <v>10</v>
      </c>
      <c r="F14" s="97">
        <f t="shared" si="0"/>
        <v>0.63680555555555551</v>
      </c>
    </row>
    <row r="15" spans="1:9" x14ac:dyDescent="0.45">
      <c r="A15" s="109">
        <f t="shared" si="2"/>
        <v>3.0199999999999996</v>
      </c>
      <c r="B15" s="76" t="s">
        <v>8</v>
      </c>
      <c r="C15" s="77" t="s">
        <v>62</v>
      </c>
      <c r="D15" s="77" t="s">
        <v>63</v>
      </c>
      <c r="E15" s="56">
        <v>10</v>
      </c>
      <c r="F15" s="97">
        <f t="shared" si="0"/>
        <v>0.64374999999999993</v>
      </c>
    </row>
    <row r="16" spans="1:9" x14ac:dyDescent="0.45">
      <c r="A16" s="109"/>
      <c r="B16" s="76"/>
      <c r="C16" s="77"/>
      <c r="D16" s="77"/>
      <c r="E16" s="56"/>
      <c r="F16" s="97">
        <f t="shared" si="0"/>
        <v>0.65069444444444435</v>
      </c>
    </row>
    <row r="17" spans="1:10" ht="48.4" customHeight="1" x14ac:dyDescent="0.45">
      <c r="A17" s="109">
        <f>3.09</f>
        <v>3.09</v>
      </c>
      <c r="B17" s="76" t="s">
        <v>58</v>
      </c>
      <c r="C17" s="77" t="s">
        <v>72</v>
      </c>
      <c r="D17" s="77" t="s">
        <v>56</v>
      </c>
      <c r="E17" s="56">
        <v>5</v>
      </c>
      <c r="F17" s="97">
        <f>F15+TIME(0,E15,0)</f>
        <v>0.65069444444444435</v>
      </c>
    </row>
    <row r="18" spans="1:10" x14ac:dyDescent="0.45">
      <c r="A18" s="75"/>
      <c r="B18" s="76"/>
      <c r="C18" s="77"/>
      <c r="D18" s="77"/>
      <c r="E18" s="56"/>
      <c r="F18" s="97">
        <f t="shared" si="0"/>
        <v>0.65416666666666656</v>
      </c>
    </row>
    <row r="19" spans="1:10" x14ac:dyDescent="0.45">
      <c r="A19" s="104">
        <f>4</f>
        <v>4</v>
      </c>
      <c r="B19" s="76"/>
      <c r="C19" s="82" t="s">
        <v>59</v>
      </c>
      <c r="D19" s="77"/>
      <c r="E19" s="56"/>
      <c r="F19" s="97">
        <f t="shared" si="0"/>
        <v>0.65416666666666656</v>
      </c>
    </row>
    <row r="20" spans="1:10" ht="83.25" customHeight="1" x14ac:dyDescent="0.45">
      <c r="A20" s="118">
        <f>A19+0.01</f>
        <v>4.01</v>
      </c>
      <c r="B20" s="125" t="s">
        <v>73</v>
      </c>
      <c r="C20" s="126" t="s">
        <v>75</v>
      </c>
      <c r="D20" s="126" t="s">
        <v>74</v>
      </c>
      <c r="E20" s="73">
        <v>0</v>
      </c>
      <c r="F20" s="127">
        <f t="shared" si="0"/>
        <v>0.65416666666666656</v>
      </c>
    </row>
    <row r="21" spans="1:10" ht="129" customHeight="1" x14ac:dyDescent="0.45">
      <c r="A21" s="118">
        <f>A20+0.01</f>
        <v>4.0199999999999996</v>
      </c>
      <c r="B21" s="125" t="s">
        <v>73</v>
      </c>
      <c r="C21" s="126" t="s">
        <v>78</v>
      </c>
      <c r="D21" s="126" t="s">
        <v>77</v>
      </c>
      <c r="E21" s="73">
        <v>0</v>
      </c>
      <c r="F21" s="127">
        <f t="shared" si="0"/>
        <v>0.65416666666666656</v>
      </c>
    </row>
    <row r="22" spans="1:10" ht="83.25" customHeight="1" x14ac:dyDescent="0.45">
      <c r="A22" s="118">
        <f>A21+0.01</f>
        <v>4.0299999999999994</v>
      </c>
      <c r="B22" s="125" t="s">
        <v>73</v>
      </c>
      <c r="C22" s="126" t="s">
        <v>79</v>
      </c>
      <c r="D22" s="126" t="s">
        <v>77</v>
      </c>
      <c r="E22" s="73">
        <v>0</v>
      </c>
      <c r="F22" s="127">
        <f t="shared" si="0"/>
        <v>0.65416666666666656</v>
      </c>
    </row>
    <row r="23" spans="1:10" s="85" customFormat="1" ht="83.25" customHeight="1" x14ac:dyDescent="0.45">
      <c r="A23" s="113">
        <f t="shared" ref="A23:A24" si="3">A22+0.01</f>
        <v>4.0399999999999991</v>
      </c>
      <c r="B23" s="76" t="s">
        <v>84</v>
      </c>
      <c r="C23" s="77" t="s">
        <v>86</v>
      </c>
      <c r="D23" s="77" t="s">
        <v>85</v>
      </c>
      <c r="E23" s="56">
        <v>5</v>
      </c>
      <c r="F23" s="97">
        <f>F26+TIME(0,E26,0)</f>
        <v>0.65416666666666656</v>
      </c>
      <c r="G23" s="102"/>
    </row>
    <row r="24" spans="1:10" s="85" customFormat="1" ht="68.25" customHeight="1" x14ac:dyDescent="0.45">
      <c r="A24" s="113">
        <f t="shared" si="3"/>
        <v>4.0499999999999989</v>
      </c>
      <c r="B24" s="76" t="s">
        <v>84</v>
      </c>
      <c r="C24" s="77" t="s">
        <v>87</v>
      </c>
      <c r="D24" s="77" t="s">
        <v>85</v>
      </c>
      <c r="E24" s="56">
        <v>5</v>
      </c>
      <c r="F24" s="97">
        <f>F23+TIME(0,E23,0)</f>
        <v>0.65763888888888877</v>
      </c>
      <c r="G24" s="102"/>
    </row>
    <row r="25" spans="1:10" x14ac:dyDescent="0.45">
      <c r="A25" s="124"/>
      <c r="B25" s="76"/>
      <c r="C25" s="80"/>
      <c r="D25" s="77"/>
      <c r="E25" s="81"/>
      <c r="F25" s="97">
        <f>F22+TIME(0,E22,0)</f>
        <v>0.65416666666666656</v>
      </c>
    </row>
    <row r="26" spans="1:10" x14ac:dyDescent="0.45">
      <c r="A26" s="104">
        <f>5</f>
        <v>5</v>
      </c>
      <c r="B26" s="76"/>
      <c r="C26" s="79" t="s">
        <v>45</v>
      </c>
      <c r="D26" s="77"/>
      <c r="E26" s="56"/>
      <c r="F26" s="97">
        <f t="shared" ref="F26:F34" si="4">F25+TIME(0,E25,0)</f>
        <v>0.65416666666666656</v>
      </c>
      <c r="G26" s="84"/>
      <c r="H26" s="83"/>
      <c r="I26" s="84"/>
      <c r="J26" s="84"/>
    </row>
    <row r="27" spans="1:10" x14ac:dyDescent="0.45">
      <c r="A27" s="78"/>
      <c r="B27" s="76"/>
      <c r="C27" s="77"/>
      <c r="D27" s="77"/>
      <c r="E27" s="56"/>
      <c r="F27" s="97">
        <f>F24+TIME(0,E24,0)</f>
        <v>0.66111111111111098</v>
      </c>
      <c r="G27" s="84"/>
      <c r="H27" s="84"/>
      <c r="I27" s="84"/>
      <c r="J27" s="84"/>
    </row>
    <row r="28" spans="1:10" x14ac:dyDescent="0.45">
      <c r="A28" s="104">
        <f>6</f>
        <v>6</v>
      </c>
      <c r="B28" s="76"/>
      <c r="C28" s="79" t="s">
        <v>60</v>
      </c>
      <c r="D28" s="77"/>
      <c r="E28" s="56"/>
      <c r="F28" s="97">
        <f t="shared" si="4"/>
        <v>0.66111111111111098</v>
      </c>
      <c r="G28" s="84"/>
      <c r="H28" s="84"/>
      <c r="I28" s="84"/>
      <c r="J28" s="84"/>
    </row>
    <row r="29" spans="1:10" ht="25.5" x14ac:dyDescent="0.45">
      <c r="A29" s="109">
        <f t="shared" ref="A29:A30" si="5">A28+0.01</f>
        <v>6.01</v>
      </c>
      <c r="B29" s="76" t="s">
        <v>7</v>
      </c>
      <c r="C29" s="77" t="s">
        <v>83</v>
      </c>
      <c r="D29" s="77" t="s">
        <v>82</v>
      </c>
      <c r="E29" s="56">
        <v>10</v>
      </c>
      <c r="F29" s="97">
        <f t="shared" si="4"/>
        <v>0.66111111111111098</v>
      </c>
      <c r="G29" s="84"/>
      <c r="H29" s="84"/>
      <c r="I29" s="84"/>
      <c r="J29" s="84"/>
    </row>
    <row r="30" spans="1:10" x14ac:dyDescent="0.45">
      <c r="A30" s="109">
        <f t="shared" si="5"/>
        <v>6.02</v>
      </c>
      <c r="B30" s="76" t="s">
        <v>7</v>
      </c>
      <c r="C30" s="77" t="s">
        <v>80</v>
      </c>
      <c r="D30" s="77" t="s">
        <v>81</v>
      </c>
      <c r="E30" s="56">
        <v>10</v>
      </c>
      <c r="F30" s="97">
        <f t="shared" si="4"/>
        <v>0.6680555555555554</v>
      </c>
      <c r="G30" s="84"/>
      <c r="H30" s="84"/>
      <c r="I30" s="84"/>
      <c r="J30" s="84"/>
    </row>
    <row r="31" spans="1:10" x14ac:dyDescent="0.45">
      <c r="A31" s="109">
        <v>6.03</v>
      </c>
      <c r="B31" s="76" t="s">
        <v>58</v>
      </c>
      <c r="C31" s="77" t="s">
        <v>88</v>
      </c>
      <c r="D31" s="77" t="s">
        <v>89</v>
      </c>
      <c r="E31" s="56">
        <v>10</v>
      </c>
      <c r="F31" s="134">
        <f t="shared" si="4"/>
        <v>0.67499999999999982</v>
      </c>
      <c r="G31" s="84"/>
      <c r="H31" s="84"/>
      <c r="I31" s="84"/>
      <c r="J31" s="84"/>
    </row>
    <row r="32" spans="1:10" x14ac:dyDescent="0.45">
      <c r="A32" s="132"/>
      <c r="F32" s="133">
        <f t="shared" si="4"/>
        <v>0.68194444444444424</v>
      </c>
      <c r="G32" s="84"/>
      <c r="H32" s="84"/>
      <c r="I32" s="84"/>
      <c r="J32" s="84"/>
    </row>
    <row r="33" spans="1:10" ht="25.5" x14ac:dyDescent="0.45">
      <c r="A33" s="104">
        <f>9</f>
        <v>9</v>
      </c>
      <c r="B33" s="76"/>
      <c r="C33" s="86" t="s">
        <v>31</v>
      </c>
      <c r="D33" s="77" t="s">
        <v>32</v>
      </c>
      <c r="E33" s="81">
        <v>5</v>
      </c>
      <c r="F33" s="97">
        <f t="shared" si="4"/>
        <v>0.68194444444444424</v>
      </c>
      <c r="G33" s="84"/>
      <c r="H33" s="84"/>
      <c r="I33" s="84"/>
      <c r="J33" s="84"/>
    </row>
    <row r="34" spans="1:10" x14ac:dyDescent="0.45">
      <c r="A34" s="104"/>
      <c r="B34" s="128"/>
      <c r="C34" s="129"/>
      <c r="D34" s="130"/>
      <c r="E34" s="131"/>
      <c r="F34" s="97">
        <f t="shared" si="4"/>
        <v>0.68541666666666645</v>
      </c>
      <c r="G34" s="84"/>
      <c r="H34" s="84"/>
      <c r="I34" s="84"/>
      <c r="J34" s="84"/>
    </row>
    <row r="35" spans="1:10" ht="14.65" customHeight="1" thickBot="1" x14ac:dyDescent="0.5">
      <c r="A35" s="110">
        <f>10</f>
        <v>10</v>
      </c>
      <c r="B35" s="87" t="s">
        <v>7</v>
      </c>
      <c r="C35" s="88" t="s">
        <v>35</v>
      </c>
      <c r="D35" s="89" t="s">
        <v>1</v>
      </c>
      <c r="E35" s="90"/>
      <c r="F35" s="91">
        <v>0.70833333333333337</v>
      </c>
      <c r="G35" s="92"/>
      <c r="H35" s="84"/>
    </row>
    <row r="39" spans="1:10" x14ac:dyDescent="0.45">
      <c r="C39" s="94"/>
    </row>
    <row r="40" spans="1:10" x14ac:dyDescent="0.45">
      <c r="C40" s="94"/>
      <c r="D40" s="53" t="s">
        <v>65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66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67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68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2023-06-04T20:22:02Z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