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1006/"/>
    </mc:Choice>
  </mc:AlternateContent>
  <xr:revisionPtr revIDLastSave="33" documentId="8_{6FEE9D7E-C82A-4D57-8265-4DEFD64833CA}" xr6:coauthVersionLast="45" xr6:coauthVersionMax="45" xr10:uidLastSave="{52969498-9183-4D60-9301-56F47320F634}"/>
  <bookViews>
    <workbookView xWindow="-38730" yWindow="9060" windowWidth="16935" windowHeight="20985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F25" i="1" s="1"/>
  <c r="A23" i="1" l="1"/>
  <c r="A24" i="1" s="1"/>
  <c r="A30" i="1" l="1"/>
  <c r="A31" i="1" s="1"/>
  <c r="A32" i="1" s="1"/>
  <c r="A33" i="1" s="1"/>
  <c r="A34" i="1" s="1"/>
  <c r="A36" i="1" l="1"/>
  <c r="A37" i="1"/>
  <c r="A13" i="1" l="1"/>
  <c r="A9" i="1"/>
  <c r="A10" i="1" s="1"/>
  <c r="A11" i="1" s="1"/>
  <c r="A8" i="1"/>
  <c r="A14" i="1" l="1"/>
  <c r="A15" i="1" s="1"/>
  <c r="A16" i="1" s="1"/>
  <c r="A17" i="1" s="1"/>
  <c r="A18" i="1" s="1"/>
  <c r="E19" i="2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<sst xmlns="http://schemas.openxmlformats.org/spreadsheetml/2006/main" count="121" uniqueCount="86">
  <si>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</si>
  <si>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</si>
  <si>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</si>
  <si>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</si>
  <si>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</si>
  <si>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</si>
  <si>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</si>
  <si>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</si>
  <si>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</si>
  <si>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</si>
  <si>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</si>
  <si>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</si>
  <si>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</si>
  <si>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</si>
  <si>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</si>
  <si>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</si>
  <si>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</si>
  <si>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</si>
  <si>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</si>
  <si>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</si>
  <si>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</si>
  <si>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</si>
  <si>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</si>
  <si>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</si>
  <si>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</si>
  <si>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</si>
  <si>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</si>
  <si>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</si>
  <si>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</si>
  <si>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</si>
  <si>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</si>
  <si>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</si>
  <si>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</si>
  <si>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</si>
  <si>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</si>
  <si>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</si>
  <si>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</si>
  <si>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</si>
  <si>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</si>
  <si>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</si>
  <si>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</si>
  <si>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</si>
  <si>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</si>
  <si>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</si>
  <si>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</si>
  <si>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</si>
  <si>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</si>
  <si>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</si>
  <si>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</si>
  <si>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</si>
  <si>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</si>
  <si>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</si>
  <si>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</si>
  <si>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</si>
  <si>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</si>
  <si>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</si>
  <si>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</si>
  <si>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</si>
  <si>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</si>
  <si>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</si>
  <si>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</si>
  <si>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</si>
  <si>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EC Monthly Teleconference Calls</t>
  </si>
  <si>
    <t>Future Venue Update</t>
  </si>
  <si>
    <t>Other Business</t>
  </si>
  <si>
    <t>Tuesday 1:00PM-3:00PM ET, 6 Oct 2020</t>
  </si>
  <si>
    <t>Elimination of 802 Ombudsman role</t>
  </si>
  <si>
    <t>Announcement - Temporary appointment of Pat and Rick to 802.15 WG Chair and Vice Chair and election plans</t>
  </si>
  <si>
    <t>II*</t>
  </si>
  <si>
    <t xml:space="preserve">IEEE-SA Participation / Copyright Policies 
Reference - https://ieee802.org/sapolicies.shtml </t>
  </si>
  <si>
    <t>MI*</t>
  </si>
  <si>
    <t xml:space="preserve">Approve the following minutes
9/1/20 EC Teleconference - https://mentor.ieee.org/802-ec/dcn/20/ec-20-0105-01-00EC-01-sept-2020-ec-teleconference-minutes.pdf </t>
  </si>
  <si>
    <t>Agenda Items from WG / TAG Chairs</t>
  </si>
  <si>
    <t>Standing Committee Reports</t>
  </si>
  <si>
    <t>Treasurer's Update</t>
  </si>
  <si>
    <t>Zimmerman</t>
  </si>
  <si>
    <t>Reminders</t>
  </si>
  <si>
    <t>IEEE 802 Orientation - 28 Oct (10:00am to 11:30am ET)</t>
  </si>
  <si>
    <t xml:space="preserve">IEEE 802 EC Opening Meeting (Nov 2020 Plenary)
30 Oct 2020 1pm to 3pm ET
Agenda - TBA </t>
  </si>
  <si>
    <t xml:space="preserve">Tutorial - "802.11 WLAN and 3GPP 5G System Interworking" - 13 Oct 10:00am to 11:20am ET
</t>
  </si>
  <si>
    <r>
      <rPr>
        <b/>
        <sz val="10"/>
        <color rgb="FF000000"/>
        <rFont val="Calibri"/>
        <family val="2"/>
        <scheme val="minor"/>
      </rPr>
      <t>Update - EC Action Item Summary</t>
    </r>
    <r>
      <rPr>
        <sz val="10"/>
        <color indexed="8"/>
        <rFont val="Calibri"/>
        <family val="2"/>
        <scheme val="minor"/>
      </rPr>
      <t xml:space="preserve">
See https://mentor.ieee.org/802-ec/dcn/19/ec-19-0085-27-00EC-ec-action-items-ongoing.pdf</t>
    </r>
  </si>
  <si>
    <t>R2</t>
  </si>
  <si>
    <t>ME*</t>
  </si>
  <si>
    <t xml:space="preserve">To SA Ballot,  IEEE P802.1Qcz D2.0 </t>
  </si>
  <si>
    <t>Parsons</t>
  </si>
  <si>
    <t xml:space="preserve">To RevCom, IEEE P802.1CS D3.1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</si>
</sst>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left" vertical="top" wrapText="1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2" fontId="11" fillId="3" borderId="1" xfId="0" applyNumberFormat="1" applyFont="1" applyFill="1" applyBorder="1" applyAlignment="1">
      <alignment vertical="top"/>
    </xf>
    <xf numFmtId="2" fontId="9" fillId="4" borderId="1" xfId="0" applyNumberFormat="1" applyFont="1" applyFill="1" applyBorder="1" applyAlignment="1">
      <alignment vertical="top" wrapText="1"/>
    </xf>
    <xf numFmtId="2" fontId="11" fillId="4" borderId="1" xfId="0" applyNumberFormat="1" applyFont="1" applyFill="1" applyBorder="1" applyAlignment="1">
      <alignment vertical="top"/>
    </xf>
    <xf numFmtId="2" fontId="7" fillId="0" borderId="40" xfId="0" applyNumberFormat="1" applyFont="1" applyFill="1" applyBorder="1" applyAlignment="1" applyProtection="1">
      <alignment horizontal="center" vertical="top" wrapText="1"/>
    </xf>
    <xf numFmtId="2" fontId="6" fillId="0" borderId="40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Alignment="1">
      <alignment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2" fontId="12" fillId="2" borderId="4" xfId="0" applyNumberFormat="1" applyFont="1" applyFill="1" applyBorder="1" applyAlignment="1" applyProtection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2" fontId="12" fillId="2" borderId="4" xfId="0" applyNumberFormat="1" applyFont="1" applyFill="1" applyBorder="1" applyAlignment="1" applyProtection="1">
      <alignment horizontal="left"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165" fontId="12" fillId="2" borderId="14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1" fillId="0" borderId="38" xfId="0" applyNumberFormat="1" applyFont="1" applyBorder="1" applyAlignment="1">
      <alignment horizontal="left" vertical="top"/>
    </xf>
    <xf numFmtId="2" fontId="11" fillId="3" borderId="1" xfId="0" applyNumberFormat="1" applyFont="1" applyFill="1" applyBorder="1" applyAlignment="1">
      <alignment horizontal="left" vertical="top"/>
    </xf>
    <xf numFmtId="2" fontId="11" fillId="3" borderId="1" xfId="0" applyNumberFormat="1" applyFont="1" applyFill="1" applyBorder="1" applyAlignment="1">
      <alignment horizontal="center" vertical="top"/>
    </xf>
    <xf numFmtId="2" fontId="11" fillId="4" borderId="0" xfId="0" applyNumberFormat="1" applyFont="1" applyFill="1" applyBorder="1" applyAlignment="1">
      <alignment horizontal="left" vertical="top"/>
    </xf>
    <xf numFmtId="2" fontId="11" fillId="4" borderId="1" xfId="0" applyNumberFormat="1" applyFont="1" applyFill="1" applyBorder="1" applyAlignment="1">
      <alignment horizontal="center" vertical="top"/>
    </xf>
    <xf numFmtId="2" fontId="11" fillId="0" borderId="39" xfId="0" applyNumberFormat="1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left" vertical="top"/>
    </xf>
    <xf numFmtId="2" fontId="12" fillId="2" borderId="38" xfId="0" applyNumberFormat="1" applyFont="1" applyFill="1" applyBorder="1" applyAlignment="1">
      <alignment horizontal="left" vertical="top"/>
    </xf>
    <xf numFmtId="2" fontId="11" fillId="0" borderId="4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1" fontId="11" fillId="3" borderId="1" xfId="0" applyNumberFormat="1" applyFont="1" applyFill="1" applyBorder="1" applyAlignment="1">
      <alignment horizontal="center" vertical="top"/>
    </xf>
    <xf numFmtId="1" fontId="11" fillId="4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1" fillId="3" borderId="1" xfId="0" applyNumberFormat="1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164" fontId="6" fillId="0" borderId="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2" fontId="11" fillId="3" borderId="1" xfId="0" applyNumberFormat="1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>
      <alignment horizontal="center" vertical="top"/>
    </xf>
    <xf numFmtId="2" fontId="6" fillId="0" borderId="0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20" zoomScaleNormal="120" zoomScaleSheetLayoutView="110" workbookViewId="0">
      <selection activeCell="G9" sqref="G9:I9"/>
    </sheetView>
  </sheetViews>
  <sheetFormatPr defaultColWidth="8.87890625" defaultRowHeight="13" x14ac:dyDescent="0.5"/>
  <cols>
    <col min="1" max="1" width="4.5859375" style="56" customWidth="1"/>
    <col min="2" max="2" width="7.703125" style="105" customWidth="1"/>
    <col min="3" max="3" width="53" style="56" customWidth="1"/>
    <col min="4" max="4" width="13.5859375" style="56" customWidth="1"/>
    <col min="5" max="5" width="5.234375" style="105" customWidth="1"/>
    <col min="6" max="6" width="10.703125" style="56" customWidth="1"/>
    <col min="7" max="7" width="9.87890625" style="106" customWidth="1"/>
    <col min="8" max="8" width="13.234375" style="56" customWidth="1"/>
    <col min="9" max="9" width="15.87890625" style="56" customWidth="1"/>
    <col min="10" max="16384" width="8.87890625" style="56"/>
  </cols>
  <sheetData>
    <row r="1" spans="1:9" ht="26" x14ac:dyDescent="0.5">
      <c r="A1" s="50" t="s">
        <v>81</v>
      </c>
      <c r="B1" s="51"/>
      <c r="C1" s="52" t="s">
        <v>46</v>
      </c>
      <c r="D1" s="53"/>
      <c r="E1" s="54"/>
      <c r="F1" s="55"/>
    </row>
    <row r="2" spans="1:9" x14ac:dyDescent="0.5">
      <c r="A2" s="124"/>
      <c r="B2" s="57"/>
      <c r="C2" s="63" t="s">
        <v>65</v>
      </c>
      <c r="D2" s="58"/>
      <c r="E2" s="59"/>
      <c r="F2" s="60"/>
    </row>
    <row r="3" spans="1:9" x14ac:dyDescent="0.5">
      <c r="A3" s="61"/>
      <c r="B3" s="62"/>
      <c r="C3" s="63"/>
      <c r="D3" s="58"/>
      <c r="E3" s="59"/>
      <c r="F3" s="60"/>
    </row>
    <row r="4" spans="1:9" ht="26" x14ac:dyDescent="0.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5">
      <c r="A5" s="67"/>
      <c r="B5" s="68"/>
      <c r="C5" s="69" t="s">
        <v>4</v>
      </c>
      <c r="D5" s="70"/>
      <c r="E5" s="71"/>
      <c r="F5" s="72"/>
    </row>
    <row r="6" spans="1:9" x14ac:dyDescent="0.5">
      <c r="A6" s="73"/>
      <c r="B6" s="74"/>
      <c r="C6" s="75" t="s">
        <v>5</v>
      </c>
      <c r="D6" s="75"/>
      <c r="E6" s="76"/>
      <c r="F6" s="77"/>
    </row>
    <row r="7" spans="1:9" s="83" customFormat="1" x14ac:dyDescent="0.5">
      <c r="A7" s="78"/>
      <c r="B7" s="79"/>
      <c r="C7" s="80"/>
      <c r="D7" s="80"/>
      <c r="E7" s="81"/>
      <c r="F7" s="82"/>
      <c r="G7" s="125"/>
    </row>
    <row r="8" spans="1:9" x14ac:dyDescent="0.5">
      <c r="A8" s="107">
        <f>1</f>
        <v>1</v>
      </c>
      <c r="B8" s="92"/>
      <c r="C8" s="84" t="s">
        <v>6</v>
      </c>
      <c r="D8" s="84" t="s">
        <v>1</v>
      </c>
      <c r="E8" s="59">
        <v>5</v>
      </c>
      <c r="F8" s="66">
        <f>TIME(13,0,0)</f>
        <v>0.54166666666666663</v>
      </c>
    </row>
    <row r="9" spans="1:9" x14ac:dyDescent="0.5">
      <c r="A9" s="107">
        <f>2</f>
        <v>2</v>
      </c>
      <c r="B9" s="92" t="s">
        <v>7</v>
      </c>
      <c r="C9" s="84" t="s">
        <v>35</v>
      </c>
      <c r="D9" s="84" t="s">
        <v>1</v>
      </c>
      <c r="E9" s="59">
        <v>5</v>
      </c>
      <c r="F9" s="66">
        <f t="shared" ref="F9:F36" si="0">F8+TIME(0,E8,0)</f>
        <v>0.54513888888888884</v>
      </c>
      <c r="G9" s="126"/>
      <c r="H9" s="127"/>
      <c r="I9" s="127"/>
    </row>
    <row r="10" spans="1:9" ht="26" x14ac:dyDescent="0.5">
      <c r="A10" s="108">
        <f t="shared" ref="A10:A11" si="1">A9+0.01</f>
        <v>2.0099999999999998</v>
      </c>
      <c r="B10" s="109" t="s">
        <v>68</v>
      </c>
      <c r="C10" s="121" t="s">
        <v>69</v>
      </c>
      <c r="D10" s="85" t="s">
        <v>59</v>
      </c>
      <c r="E10" s="118">
        <v>0</v>
      </c>
      <c r="F10" s="77">
        <f t="shared" si="0"/>
        <v>0.54861111111111105</v>
      </c>
      <c r="G10" s="128"/>
      <c r="H10" s="106"/>
      <c r="I10" s="106"/>
    </row>
    <row r="11" spans="1:9" s="83" customFormat="1" ht="48" customHeight="1" x14ac:dyDescent="0.5">
      <c r="A11" s="108">
        <f t="shared" si="1"/>
        <v>2.0199999999999996</v>
      </c>
      <c r="B11" s="109" t="s">
        <v>70</v>
      </c>
      <c r="C11" s="121" t="s">
        <v>71</v>
      </c>
      <c r="D11" s="85" t="s">
        <v>59</v>
      </c>
      <c r="E11" s="118">
        <v>0</v>
      </c>
      <c r="F11" s="77">
        <f t="shared" si="0"/>
        <v>0.54861111111111105</v>
      </c>
      <c r="G11" s="129"/>
      <c r="H11" s="125"/>
      <c r="I11" s="125"/>
    </row>
    <row r="12" spans="1:9" s="83" customFormat="1" x14ac:dyDescent="0.5">
      <c r="A12" s="110"/>
      <c r="B12" s="111"/>
      <c r="C12" s="86"/>
      <c r="D12" s="87"/>
      <c r="E12" s="119"/>
      <c r="F12" s="66">
        <f t="shared" si="0"/>
        <v>0.54861111111111105</v>
      </c>
      <c r="G12" s="129"/>
      <c r="H12" s="125"/>
      <c r="I12" s="125"/>
    </row>
    <row r="13" spans="1:9" x14ac:dyDescent="0.5">
      <c r="A13" s="112">
        <f>3</f>
        <v>3</v>
      </c>
      <c r="B13" s="88" t="s">
        <v>8</v>
      </c>
      <c r="C13" s="89" t="s">
        <v>9</v>
      </c>
      <c r="D13" s="89" t="s">
        <v>1</v>
      </c>
      <c r="E13" s="59">
        <v>5</v>
      </c>
      <c r="F13" s="66">
        <f t="shared" si="0"/>
        <v>0.54861111111111105</v>
      </c>
    </row>
    <row r="14" spans="1:9" x14ac:dyDescent="0.5">
      <c r="A14" s="113">
        <f>A13+0.01</f>
        <v>3.01</v>
      </c>
      <c r="B14" s="90" t="s">
        <v>8</v>
      </c>
      <c r="C14" s="91" t="s">
        <v>74</v>
      </c>
      <c r="D14" s="91" t="s">
        <v>75</v>
      </c>
      <c r="E14" s="90">
        <v>5</v>
      </c>
      <c r="F14" s="66">
        <f t="shared" si="0"/>
        <v>0.55208333333333326</v>
      </c>
    </row>
    <row r="15" spans="1:9" x14ac:dyDescent="0.5">
      <c r="A15" s="113">
        <f t="shared" ref="A15:A18" si="2">A14+0.01</f>
        <v>3.0199999999999996</v>
      </c>
      <c r="B15" s="92" t="s">
        <v>8</v>
      </c>
      <c r="C15" s="93" t="s">
        <v>63</v>
      </c>
      <c r="D15" s="93" t="s">
        <v>0</v>
      </c>
      <c r="E15" s="59">
        <v>15</v>
      </c>
      <c r="F15" s="66">
        <f t="shared" si="0"/>
        <v>0.55555555555555547</v>
      </c>
    </row>
    <row r="16" spans="1:9" x14ac:dyDescent="0.5">
      <c r="A16" s="113">
        <f>A15+0.01</f>
        <v>3.0299999999999994</v>
      </c>
      <c r="B16" s="92" t="s">
        <v>61</v>
      </c>
      <c r="C16" s="93" t="s">
        <v>62</v>
      </c>
      <c r="D16" s="93" t="s">
        <v>1</v>
      </c>
      <c r="E16" s="59">
        <v>5</v>
      </c>
      <c r="F16" s="66">
        <f t="shared" si="0"/>
        <v>0.5659722222222221</v>
      </c>
    </row>
    <row r="17" spans="1:10" x14ac:dyDescent="0.5">
      <c r="A17" s="113">
        <f>A16+0.01</f>
        <v>3.0399999999999991</v>
      </c>
      <c r="B17" s="92" t="s">
        <v>61</v>
      </c>
      <c r="C17" s="93" t="s">
        <v>66</v>
      </c>
      <c r="D17" s="93" t="s">
        <v>1</v>
      </c>
      <c r="E17" s="59">
        <v>10</v>
      </c>
      <c r="F17" s="66">
        <f t="shared" si="0"/>
        <v>0.56944444444444431</v>
      </c>
    </row>
    <row r="18" spans="1:10" ht="26" x14ac:dyDescent="0.5">
      <c r="A18" s="113">
        <f t="shared" si="2"/>
        <v>3.0499999999999989</v>
      </c>
      <c r="B18" s="92" t="s">
        <v>8</v>
      </c>
      <c r="C18" s="93" t="s">
        <v>67</v>
      </c>
      <c r="D18" s="93" t="s">
        <v>1</v>
      </c>
      <c r="E18" s="59">
        <v>5</v>
      </c>
      <c r="F18" s="66">
        <f t="shared" si="0"/>
        <v>0.57638888888888873</v>
      </c>
    </row>
    <row r="19" spans="1:10" x14ac:dyDescent="0.5">
      <c r="A19" s="94"/>
      <c r="B19" s="92"/>
      <c r="C19" s="93"/>
      <c r="D19" s="93"/>
      <c r="E19" s="59"/>
      <c r="F19" s="66">
        <f t="shared" si="0"/>
        <v>0.57986111111111094</v>
      </c>
    </row>
    <row r="20" spans="1:10" ht="39" x14ac:dyDescent="0.5">
      <c r="A20" s="93">
        <v>4</v>
      </c>
      <c r="B20" s="92" t="s">
        <v>61</v>
      </c>
      <c r="C20" s="93" t="s">
        <v>80</v>
      </c>
      <c r="D20" s="93" t="s">
        <v>59</v>
      </c>
      <c r="E20" s="59">
        <v>15</v>
      </c>
      <c r="F20" s="66">
        <f t="shared" si="0"/>
        <v>0.57986111111111094</v>
      </c>
    </row>
    <row r="21" spans="1:10" x14ac:dyDescent="0.5">
      <c r="A21" s="49"/>
      <c r="B21" s="92"/>
      <c r="C21" s="93"/>
      <c r="D21" s="93"/>
      <c r="E21" s="59"/>
      <c r="F21" s="66">
        <f t="shared" si="0"/>
        <v>0.59027777777777757</v>
      </c>
    </row>
    <row r="22" spans="1:10" x14ac:dyDescent="0.5">
      <c r="A22" s="107">
        <v>5</v>
      </c>
      <c r="B22" s="92"/>
      <c r="C22" s="84" t="s">
        <v>72</v>
      </c>
      <c r="D22" s="93"/>
      <c r="E22" s="59"/>
      <c r="F22" s="66">
        <f t="shared" si="0"/>
        <v>0.59027777777777757</v>
      </c>
    </row>
    <row r="23" spans="1:10" x14ac:dyDescent="0.5">
      <c r="A23" s="108">
        <f t="shared" ref="A23:A24" si="3">A22+0.01</f>
        <v>5.01</v>
      </c>
      <c r="B23" s="116" t="s">
        <v>82</v>
      </c>
      <c r="C23" s="120" t="s">
        <v>83</v>
      </c>
      <c r="D23" s="120" t="s">
        <v>84</v>
      </c>
      <c r="E23" s="76">
        <v>0</v>
      </c>
      <c r="F23" s="77">
        <f t="shared" si="0"/>
        <v>0.59027777777777757</v>
      </c>
    </row>
    <row r="24" spans="1:10" x14ac:dyDescent="0.5">
      <c r="A24" s="108">
        <f t="shared" si="3"/>
        <v>5.0199999999999996</v>
      </c>
      <c r="B24" s="116" t="s">
        <v>82</v>
      </c>
      <c r="C24" s="120" t="s">
        <v>85</v>
      </c>
      <c r="D24" s="120" t="s">
        <v>84</v>
      </c>
      <c r="E24" s="76">
        <v>0</v>
      </c>
      <c r="F24" s="77">
        <f t="shared" si="0"/>
        <v>0.59027777777777757</v>
      </c>
    </row>
    <row r="25" spans="1:10" x14ac:dyDescent="0.5">
      <c r="A25" s="95"/>
      <c r="B25" s="92"/>
      <c r="C25" s="93"/>
      <c r="D25" s="93"/>
      <c r="E25" s="81"/>
      <c r="F25" s="66">
        <f t="shared" si="0"/>
        <v>0.59027777777777757</v>
      </c>
    </row>
    <row r="26" spans="1:10" s="97" customFormat="1" x14ac:dyDescent="0.5">
      <c r="A26" s="107">
        <v>6</v>
      </c>
      <c r="B26" s="92"/>
      <c r="C26" s="84" t="s">
        <v>73</v>
      </c>
      <c r="D26" s="93"/>
      <c r="E26" s="59"/>
      <c r="F26" s="66">
        <f t="shared" si="0"/>
        <v>0.59027777777777757</v>
      </c>
      <c r="G26" s="49"/>
      <c r="H26" s="96"/>
      <c r="I26" s="49"/>
      <c r="J26" s="49"/>
    </row>
    <row r="27" spans="1:10" x14ac:dyDescent="0.5">
      <c r="A27" s="95"/>
      <c r="B27" s="92"/>
      <c r="C27" s="93"/>
      <c r="D27" s="93"/>
      <c r="E27" s="59"/>
      <c r="F27" s="66">
        <f t="shared" si="0"/>
        <v>0.59027777777777757</v>
      </c>
      <c r="G27" s="49"/>
      <c r="H27" s="49"/>
      <c r="I27" s="49"/>
      <c r="J27" s="49"/>
    </row>
    <row r="28" spans="1:10" x14ac:dyDescent="0.5">
      <c r="A28" s="107">
        <v>7</v>
      </c>
      <c r="B28" s="92"/>
      <c r="C28" s="84" t="s">
        <v>64</v>
      </c>
      <c r="D28" s="93"/>
      <c r="E28" s="59"/>
      <c r="F28" s="66">
        <f t="shared" si="0"/>
        <v>0.59027777777777757</v>
      </c>
      <c r="G28" s="49"/>
      <c r="H28" s="49"/>
      <c r="I28" s="49"/>
      <c r="J28" s="49"/>
    </row>
    <row r="29" spans="1:10" x14ac:dyDescent="0.5">
      <c r="A29" s="94"/>
      <c r="B29" s="92"/>
      <c r="C29" s="98"/>
      <c r="D29" s="122"/>
      <c r="E29" s="123"/>
      <c r="F29" s="66">
        <f t="shared" si="0"/>
        <v>0.59027777777777757</v>
      </c>
      <c r="G29" s="49"/>
      <c r="H29" s="49"/>
      <c r="I29" s="49"/>
      <c r="J29" s="49"/>
    </row>
    <row r="30" spans="1:10" x14ac:dyDescent="0.5">
      <c r="A30" s="112">
        <f>8</f>
        <v>8</v>
      </c>
      <c r="B30" s="92"/>
      <c r="C30" s="117" t="s">
        <v>76</v>
      </c>
      <c r="D30" s="122"/>
      <c r="E30" s="123"/>
      <c r="F30" s="66">
        <f t="shared" si="0"/>
        <v>0.59027777777777757</v>
      </c>
      <c r="G30" s="49"/>
      <c r="H30" s="49"/>
      <c r="I30" s="49"/>
      <c r="J30" s="49"/>
    </row>
    <row r="31" spans="1:10" ht="27.7" customHeight="1" x14ac:dyDescent="0.5">
      <c r="A31" s="113">
        <f t="shared" ref="A31:A34" si="4">A30+0.01</f>
        <v>8.01</v>
      </c>
      <c r="B31" s="92" t="s">
        <v>8</v>
      </c>
      <c r="C31" s="98" t="s">
        <v>79</v>
      </c>
      <c r="D31" s="122" t="s">
        <v>59</v>
      </c>
      <c r="E31" s="123">
        <v>2</v>
      </c>
      <c r="F31" s="66">
        <f t="shared" si="0"/>
        <v>0.59027777777777757</v>
      </c>
      <c r="G31" s="49"/>
      <c r="H31" s="49"/>
      <c r="I31" s="49"/>
      <c r="J31" s="49"/>
    </row>
    <row r="32" spans="1:10" x14ac:dyDescent="0.5">
      <c r="A32" s="108">
        <f t="shared" si="4"/>
        <v>8.02</v>
      </c>
      <c r="B32" s="116" t="s">
        <v>68</v>
      </c>
      <c r="C32" s="130" t="s">
        <v>77</v>
      </c>
      <c r="D32" s="85" t="s">
        <v>59</v>
      </c>
      <c r="E32" s="118">
        <v>0</v>
      </c>
      <c r="F32" s="77">
        <f t="shared" si="0"/>
        <v>0.59166666666666645</v>
      </c>
      <c r="G32" s="49"/>
      <c r="H32" s="49"/>
      <c r="I32" s="49"/>
      <c r="J32" s="49"/>
    </row>
    <row r="33" spans="1:10" ht="39" x14ac:dyDescent="0.5">
      <c r="A33" s="108">
        <f t="shared" si="4"/>
        <v>8.0299999999999994</v>
      </c>
      <c r="B33" s="116" t="s">
        <v>68</v>
      </c>
      <c r="C33" s="130" t="s">
        <v>78</v>
      </c>
      <c r="D33" s="85" t="s">
        <v>59</v>
      </c>
      <c r="E33" s="131">
        <v>0</v>
      </c>
      <c r="F33" s="77">
        <f t="shared" si="0"/>
        <v>0.59166666666666645</v>
      </c>
      <c r="G33" s="49"/>
      <c r="H33" s="49"/>
      <c r="I33" s="49"/>
      <c r="J33" s="49"/>
    </row>
    <row r="34" spans="1:10" x14ac:dyDescent="0.5">
      <c r="A34" s="113">
        <f t="shared" si="4"/>
        <v>8.0399999999999991</v>
      </c>
      <c r="B34" s="92" t="s">
        <v>68</v>
      </c>
      <c r="C34" s="98"/>
      <c r="D34" s="122"/>
      <c r="E34" s="123"/>
      <c r="F34" s="66">
        <f t="shared" si="0"/>
        <v>0.59166666666666645</v>
      </c>
      <c r="G34" s="49"/>
      <c r="H34" s="49"/>
      <c r="I34" s="49"/>
      <c r="J34" s="49"/>
    </row>
    <row r="35" spans="1:10" x14ac:dyDescent="0.5">
      <c r="A35" s="93"/>
      <c r="B35" s="92"/>
      <c r="C35" s="98"/>
      <c r="D35" s="122"/>
      <c r="E35" s="123"/>
      <c r="F35" s="66">
        <f t="shared" si="0"/>
        <v>0.59166666666666645</v>
      </c>
      <c r="G35" s="49"/>
      <c r="H35" s="49"/>
      <c r="I35" s="49"/>
      <c r="J35" s="49"/>
    </row>
    <row r="36" spans="1:10" ht="26" x14ac:dyDescent="0.5">
      <c r="A36" s="115">
        <f>9</f>
        <v>9</v>
      </c>
      <c r="B36" s="92" t="s">
        <v>61</v>
      </c>
      <c r="C36" s="99" t="s">
        <v>31</v>
      </c>
      <c r="D36" s="93" t="s">
        <v>32</v>
      </c>
      <c r="E36" s="81">
        <v>5</v>
      </c>
      <c r="F36" s="66">
        <f t="shared" si="0"/>
        <v>0.59166666666666645</v>
      </c>
      <c r="G36" s="49"/>
      <c r="H36" s="49"/>
      <c r="I36" s="49"/>
      <c r="J36" s="49"/>
    </row>
    <row r="37" spans="1:10" ht="14.35" customHeight="1" thickBot="1" x14ac:dyDescent="0.55000000000000004">
      <c r="A37" s="114">
        <f>10</f>
        <v>10</v>
      </c>
      <c r="B37" s="100" t="s">
        <v>7</v>
      </c>
      <c r="C37" s="101" t="s">
        <v>36</v>
      </c>
      <c r="D37" s="102" t="s">
        <v>1</v>
      </c>
      <c r="E37" s="103"/>
      <c r="F37" s="104">
        <v>0.625</v>
      </c>
      <c r="G37" s="132"/>
      <c r="H37" s="49"/>
    </row>
    <row r="41" spans="1:10" x14ac:dyDescent="0.5">
      <c r="C41" s="106"/>
    </row>
    <row r="42" spans="1:10" x14ac:dyDescent="0.5">
      <c r="C42" s="106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35" x14ac:dyDescent="0.5"/>
  <cols>
    <col min="2" max="2" width="16.23437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>
      <c r="F1" s="13"/>
    </row>
    <row r="2" spans="1:9" ht="45.75" customHeight="1" thickBot="1" x14ac:dyDescent="0.55000000000000004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5000000000000004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5000000000000004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" thickTop="1" thickBot="1" x14ac:dyDescent="0.55000000000000004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" thickTop="1" thickBot="1" x14ac:dyDescent="0.55000000000000004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39</v>
      </c>
    </row>
    <row r="24" spans="1:9" x14ac:dyDescent="0.5">
      <c r="B24" s="12" t="s">
        <v>40</v>
      </c>
    </row>
    <row r="25" spans="1:9" x14ac:dyDescent="0.5">
      <c r="A25" s="6"/>
      <c r="B25" s="12" t="s">
        <v>37</v>
      </c>
    </row>
    <row r="26" spans="1:9" x14ac:dyDescent="0.5">
      <c r="B26" s="12" t="s">
        <v>33</v>
      </c>
    </row>
    <row r="27" spans="1:9" x14ac:dyDescent="0.5">
      <c r="B27" s="12" t="s">
        <v>38</v>
      </c>
    </row>
    <row r="28" spans="1:9" x14ac:dyDescent="0.5">
      <c r="B28" s="12" t="s">
        <v>41</v>
      </c>
    </row>
    <row r="30" spans="1:9" x14ac:dyDescent="0.5">
      <c r="B30" s="14" t="s">
        <v>48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2020-09-23T18:40:58Z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