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https://qualcomm-my.sharepoint.com/personal/jrosdahl_qti_qualcomm_com/Documents/Documents/IEEE files and notes/2019 Meeting Folders/2019 October EC Telecon/"/>
    </mc:Choice>
  </mc:AlternateContent>
  <xr:revisionPtr revIDLastSave="1" documentId="8_{6C1A62AA-6D11-4075-B4F3-6B94B40036D5}" xr6:coauthVersionLast="41" xr6:coauthVersionMax="41" xr10:uidLastSave="{5D16AC55-EB5A-4444-9B9B-74CDBF04E80A}"/>
  <bookViews>
    <workbookView xWindow="2730" yWindow="2730" windowWidth="21600" windowHeight="11385" xr2:uid="{00000000-000D-0000-FFFF-FFFF00000000}"/>
  </bookViews>
  <sheets>
    <sheet name="EC Telecon Tues 1 Oct Agenda" sheetId="1" r:id="rId1"/>
    <sheet name="EC Roster - Vote Calculator" sheetId="2" r:id="rId2"/>
  </sheets>
  <definedNames>
    <definedName name="_xlnm.Print_Area" localSheetId="0">'EC Telecon Tues 1 Oct Agenda'!$A$1:$G$30</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3" i="1" l="1"/>
  <c r="F14" i="1"/>
  <c r="A14" i="1"/>
  <c r="A13" i="1"/>
  <c r="E19" i="2"/>
  <c r="H21" i="2"/>
  <c r="H20" i="2"/>
  <c r="H19" i="2"/>
  <c r="I21" i="2"/>
  <c r="I20" i="2"/>
  <c r="I19" i="2"/>
  <c r="G21" i="2"/>
  <c r="G20" i="2"/>
  <c r="G19" i="2"/>
  <c r="F7" i="1"/>
  <c r="D19" i="2"/>
  <c r="F8" i="1"/>
  <c r="F9" i="1"/>
  <c r="F10" i="1"/>
  <c r="F11" i="1"/>
  <c r="F12" i="1"/>
  <c r="A7" i="1"/>
  <c r="A11" i="1"/>
  <c r="F15" i="1"/>
  <c r="F17" i="1"/>
  <c r="F18" i="1"/>
  <c r="F19" i="1"/>
  <c r="F20" i="1"/>
  <c r="F21" i="1"/>
  <c r="F22" i="1"/>
  <c r="F23" i="1"/>
  <c r="F24" i="1"/>
  <c r="F25" i="1"/>
  <c r="F26" i="1"/>
  <c r="F27" i="1"/>
  <c r="F28" i="1"/>
  <c r="F29" i="1"/>
  <c r="F16" i="1"/>
  <c r="A12" i="1"/>
  <c r="A18" i="1"/>
  <c r="G30" i="1"/>
  <c r="A15" i="1"/>
  <c r="A16" i="1"/>
  <c r="A17" i="1"/>
  <c r="A19" i="1"/>
  <c r="A20" i="1"/>
  <c r="A21" i="1"/>
  <c r="A22" i="1"/>
  <c r="A23" i="1"/>
  <c r="A25" i="1"/>
  <c r="A29" i="1"/>
  <c r="A24" i="1"/>
  <c r="A26" i="1"/>
  <c r="A27" i="1"/>
  <c r="A28" i="1"/>
  <c r="A30" i="1"/>
</calcChain>
</file>

<file path=xl/sharedStrings.xml><?xml version="1.0" encoding="utf-8"?>
<sst xmlns="http://schemas.openxmlformats.org/spreadsheetml/2006/main" count="125" uniqueCount="90">
  <si>
    <t>Rosdahl</t>
  </si>
  <si>
    <t>Nikolich</t>
  </si>
  <si>
    <t>Key:</t>
  </si>
  <si>
    <t xml:space="preserve"> </t>
  </si>
  <si>
    <t>Special Orders</t>
  </si>
  <si>
    <t>Category  (* = consent agenda)</t>
  </si>
  <si>
    <t>MEETING CALLED TO ORDER</t>
  </si>
  <si>
    <t>MI</t>
  </si>
  <si>
    <t>II</t>
  </si>
  <si>
    <t>Announcements from the Chair</t>
  </si>
  <si>
    <t>EC Position</t>
  </si>
  <si>
    <t>Name</t>
  </si>
  <si>
    <t>Voting 
Status</t>
  </si>
  <si>
    <t>Chair</t>
  </si>
  <si>
    <t>Vice Chair</t>
  </si>
  <si>
    <t>James Gilb</t>
  </si>
  <si>
    <t>Exec Sec</t>
  </si>
  <si>
    <t>Jon Rosdahl</t>
  </si>
  <si>
    <t>Record Sec</t>
  </si>
  <si>
    <t>John D'Ambrosia</t>
  </si>
  <si>
    <t>Clint Chaplin</t>
  </si>
  <si>
    <t>David Law</t>
  </si>
  <si>
    <t>Roger Marks</t>
  </si>
  <si>
    <t>non-voting</t>
  </si>
  <si>
    <t xml:space="preserve">Steve Shellhammer </t>
  </si>
  <si>
    <t>Memb Emer</t>
  </si>
  <si>
    <t>Geoff Thompson</t>
  </si>
  <si>
    <t> Total Eligible 
EC Voters</t>
  </si>
  <si>
    <t>Other attendeess :</t>
  </si>
  <si>
    <t>ME - Motion, External, MI - Motion, Internal, 
DT- Discussion Topic, II - Information Item</t>
  </si>
  <si>
    <t>Treasurer</t>
  </si>
  <si>
    <t>EC Action Item Status review</t>
  </si>
  <si>
    <t>Nikolich / D'Ambrosia</t>
  </si>
  <si>
    <t>Dawn Slykhouse (Face-to-Face)</t>
  </si>
  <si>
    <t>Bob Heile</t>
  </si>
  <si>
    <t xml:space="preserve">APPROVE OR MODIFY AGENDA - </t>
  </si>
  <si>
    <t xml:space="preserve"> Adjourn</t>
  </si>
  <si>
    <t>Motions from WG Chairs</t>
  </si>
  <si>
    <t>update:</t>
  </si>
  <si>
    <t>Nic Orlando - IEEE-SA</t>
  </si>
  <si>
    <t>Patrick Slatts - IEEE-SA</t>
  </si>
  <si>
    <t>Jonathan Goldberg - IEEE-SA</t>
  </si>
  <si>
    <t>Jodi Haasz - IEEE-SA</t>
  </si>
  <si>
    <t>Rick Alvin (Linespeed)</t>
  </si>
  <si>
    <t>yes</t>
  </si>
  <si>
    <t xml:space="preserve">No </t>
  </si>
  <si>
    <t>abstain</t>
  </si>
  <si>
    <t>nv</t>
  </si>
  <si>
    <t>minutes not allocated.</t>
  </si>
  <si>
    <t>DRAFT AGENDA  -  IEEE 802 LMSC EXECUTIVE COMMITTEE INTERIM TELECON</t>
  </si>
  <si>
    <t>Reports from WG and SC Chairs</t>
  </si>
  <si>
    <t>Paul Nikolich</t>
  </si>
  <si>
    <t>Regrets:</t>
  </si>
  <si>
    <t>Venue Related Topics</t>
  </si>
  <si>
    <t xml:space="preserve">
Motion #2</t>
  </si>
  <si>
    <t>Tim Godfrey</t>
  </si>
  <si>
    <t xml:space="preserve">
Motion #1</t>
  </si>
  <si>
    <t xml:space="preserve">
Motion #3</t>
  </si>
  <si>
    <t>Andrew Myles</t>
  </si>
  <si>
    <t>JTC1 - SC Chair</t>
  </si>
  <si>
    <t>Jay Holcomb</t>
  </si>
  <si>
    <t>Report on 2021/2022 Future Venue Contract status</t>
  </si>
  <si>
    <t xml:space="preserve">Dorothy Stanley </t>
  </si>
  <si>
    <t>George Zimmerman</t>
  </si>
  <si>
    <t>Glenn Parsons /John Messenger</t>
  </si>
  <si>
    <t>Rules and P&amp;P Issues</t>
  </si>
  <si>
    <t>Review AudCom responses</t>
  </si>
  <si>
    <t xml:space="preserve">Updates to the Chair’s Guidelines                                            </t>
  </si>
  <si>
    <t>Gilb</t>
  </si>
  <si>
    <t>ME</t>
  </si>
  <si>
    <t>Tuesday 1:00PM-3:00PM ET, 1 October 2019</t>
  </si>
  <si>
    <t xml:space="preserve">Fee Waiver Requests for the next plenary session:
     </t>
  </si>
  <si>
    <t>Update - EC Action Item Summary</t>
  </si>
  <si>
    <t>D'Ambrosia</t>
  </si>
  <si>
    <t xml:space="preserve">Report on Ombudsman text updates                                     </t>
  </si>
  <si>
    <t>D'Ambrosia\Marks</t>
  </si>
  <si>
    <t>Report on Conference tools - Webex - Zoom</t>
  </si>
  <si>
    <t>Attendance</t>
  </si>
  <si>
    <t>regrets</t>
  </si>
  <si>
    <t>1:40 Latest start</t>
  </si>
  <si>
    <t>Godfrey/Heile</t>
  </si>
  <si>
    <t>Law/Gilb/
D’Ambrosia</t>
  </si>
  <si>
    <t>R2</t>
  </si>
  <si>
    <t xml:space="preserve">Motion to approve a Site Visit the week of Dec 9, 2019 to the  Sheraton Centre Montreal, Montreal Canada in preparation of the July 2020 Plenary by Jon Rosdahl.  His expenses not to exceed $2000.  (Dawn and Rick will also go on the site visit within their contracted amounts.)
Moved: Jon Rosdahl
2nd: John D'Ambrosia
</t>
  </si>
  <si>
    <r>
      <t xml:space="preserve">Update on Licensed Narrowband PAR
</t>
    </r>
    <r>
      <rPr>
        <u/>
        <sz val="10"/>
        <color rgb="FF0070C0"/>
        <rFont val="Times New Roman"/>
        <family val="1"/>
      </rPr>
      <t>https://mentor.ieee.org/802.15/dcn/19/15-19-0412-03-wng0-licensed-narrowband-amendment.pptx</t>
    </r>
  </si>
  <si>
    <r>
      <t xml:space="preserve"> IEEE 802.3 Multi Gigabit Automotive Optical PHY Study Group charter change
Approve the modification of the IEEE 802.3 Multi Gigabit Automotive Optical PHY Study Group charter from 'a Study Group to develop the Project Authorization Request (PAR) and Criteria for Standards Development (CSD) responses for Multi Gigabit Automotive Optical PHY' to 'a Study Group to develop the Project Authorization Request (PAR) and Criteria for Standards Development (CSD) responses for Multi Gigabit Automotive Optical PHYs'.
M: Law, S: D'Ambrosia
Working Group vote:  Y: 62, N: 0, A: 1
</t>
    </r>
    <r>
      <rPr>
        <u/>
        <sz val="10"/>
        <color rgb="FF0070C0"/>
        <rFont val="Times New Roman"/>
        <family val="1"/>
      </rPr>
      <t>https://mentor.ieee.org/802-ec/dcn/19/ec-19-0164-00-00EC-ieee-802-3-ethernet-working-group-agenda-items-tuesday-1st-october-2019.pdf</t>
    </r>
  </si>
  <si>
    <r>
      <t>IEEE P802.3cg to RevCom (conditional)
Motion: Conditionally approve sending IEEE P802.3cg draft D3.4 to RevCom Approve CSD documentation in 802 EC-19/0079r0: &lt;</t>
    </r>
    <r>
      <rPr>
        <u/>
        <sz val="10"/>
        <color rgb="FF0070C0"/>
        <rFont val="Times New Roman"/>
        <family val="1"/>
      </rPr>
      <t>https://mentor.ieee.org/802-ec/dcn/18/ec-18-0079-00-ACSD-802-3cg.pd</t>
    </r>
    <r>
      <rPr>
        <sz val="10"/>
        <color indexed="8"/>
        <rFont val="Times New Roman"/>
        <family val="1"/>
      </rPr>
      <t xml:space="preserve">f&gt;.
Moved: Law,   2nd: D'Ambrosia
Working Group vote: Y: 52, N: 4, A: 2
</t>
    </r>
    <r>
      <rPr>
        <u/>
        <sz val="10"/>
        <color rgb="FF0070C0"/>
        <rFont val="Times New Roman"/>
        <family val="1"/>
      </rPr>
      <t>https://mentor.ieee.org/802-ec/dcn/19/ec-19-0164-00-00EC-ieee-802-3-ethernet-working-group-agenda-items-tuesday-1st-october-2019.pdf</t>
    </r>
  </si>
  <si>
    <r>
      <t xml:space="preserve"> IEEE P802.3cn to RevCom
Motion: Approve sending IEEE P802.3cn draft D3.1 to RevCom. Approve CSD documentation in 802 EC-18/0248r0  &lt;</t>
    </r>
    <r>
      <rPr>
        <u/>
        <sz val="10"/>
        <color rgb="FF0070C0"/>
        <rFont val="Times New Roman"/>
        <family val="1"/>
      </rPr>
      <t>https://mentor.ieee.org/802-ec/dcn/18/ec-18-0248-00-ACSD-p802-3cn.pd</t>
    </r>
    <r>
      <rPr>
        <sz val="10"/>
        <color indexed="8"/>
        <rFont val="Times New Roman"/>
        <family val="1"/>
      </rPr>
      <t xml:space="preserve">f&gt;.
Moved: Law, 2nd: D'Ambrosia
Working Group vote:  Y: 47, N: 3, A: 16
</t>
    </r>
    <r>
      <rPr>
        <u/>
        <sz val="10"/>
        <color rgb="FF0070C0"/>
        <rFont val="Times New Roman"/>
        <family val="1"/>
      </rPr>
      <t>https://mentor.ieee.org/802-ec/dcn/19/ec-19-0164-00-00EC-ieee-802-3-ethernet-working-group-agenda-items-tuesday-1st-october-2019.pdf</t>
    </r>
  </si>
  <si>
    <r>
      <t xml:space="preserve">IEEE 802 40th Anniversary Public Visibility Proposal
</t>
    </r>
    <r>
      <rPr>
        <u/>
        <sz val="10"/>
        <color rgb="FF0070C0"/>
        <rFont val="Times New Roman"/>
        <family val="1"/>
      </rPr>
      <t>https://mentor.ieee.org/802-ec/dcn/19/ec-19-0162-01-00EC-ieee-802-40th-anniversary-public-visibility-campaign-proposal.pdf</t>
    </r>
  </si>
  <si>
    <t xml:space="preserve">Report: Nov 2019 Plenary Status
     Registration: 485
     Tutorial: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</si>
</sst>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General"/>
    <numFmt numFmtId="165" formatCode="hh&quot;:&quot;mm&quot; &quot;AM/PM&quot; &quot;"/>
    <numFmt numFmtId="166" formatCode="[$-409]d\-mmm;@"/>
  </numFmts>
  <fonts count="30" x14ac:knownFonts="1">
    <font>
      <sz val="11"/>
      <color theme="1"/>
      <name val="Calibri"/>
      <family val="2"/>
      <scheme val="minor"/>
    </font>
    <font>
      <sz val="10"/>
      <color theme="1"/>
      <name val="Arial"/>
      <family val="2"/>
    </font>
    <font>
      <sz val="11"/>
      <color theme="1"/>
      <name val="Arial"/>
      <family val="2"/>
    </font>
    <font>
      <b/>
      <sz val="12"/>
      <color theme="1"/>
      <name val="Arial"/>
      <family val="2"/>
    </font>
    <font>
      <b/>
      <sz val="8"/>
      <color indexed="8"/>
      <name val="Times New Roman"/>
      <family val="1"/>
    </font>
    <font>
      <sz val="11"/>
      <name val="Calibri"/>
      <family val="2"/>
      <scheme val="minor"/>
    </font>
    <font>
      <sz val="10"/>
      <color theme="1"/>
      <name val="Calibri"/>
      <family val="2"/>
      <scheme val="minor"/>
    </font>
    <font>
      <sz val="11"/>
      <color theme="0" tint="-0.249977111117893"/>
      <name val="Calibri"/>
      <family val="2"/>
      <scheme val="minor"/>
    </font>
    <font>
      <b/>
      <sz val="11"/>
      <color indexed="8"/>
      <name val="Times New Roman"/>
      <family val="1"/>
    </font>
    <font>
      <b/>
      <sz val="10"/>
      <color indexed="8"/>
      <name val="Times New Roman"/>
      <family val="1"/>
    </font>
    <font>
      <b/>
      <sz val="10"/>
      <name val="Times New Roman"/>
      <family val="1"/>
    </font>
    <font>
      <b/>
      <sz val="10"/>
      <color indexed="8"/>
      <name val="Calibri"/>
      <family val="2"/>
      <scheme val="minor"/>
    </font>
    <font>
      <sz val="10"/>
      <color indexed="8"/>
      <name val="Courier New"/>
      <family val="3"/>
    </font>
    <font>
      <sz val="10"/>
      <color indexed="8"/>
      <name val="Times New Roman"/>
      <family val="1"/>
    </font>
    <font>
      <sz val="10"/>
      <name val="Times New Roman"/>
      <family val="1"/>
    </font>
    <font>
      <sz val="10"/>
      <color theme="0"/>
      <name val="Times New Roman"/>
      <family val="1"/>
    </font>
    <font>
      <b/>
      <sz val="10"/>
      <color theme="1"/>
      <name val="Calibri"/>
      <family val="2"/>
      <scheme val="minor"/>
    </font>
    <font>
      <b/>
      <sz val="9"/>
      <color indexed="8"/>
      <name val="Times New Roman"/>
      <family val="1"/>
    </font>
    <font>
      <sz val="9"/>
      <color indexed="8"/>
      <name val="Courier New"/>
      <family val="3"/>
    </font>
    <font>
      <sz val="9"/>
      <color indexed="8"/>
      <name val="Times New Roman"/>
      <family val="1"/>
    </font>
    <font>
      <sz val="9"/>
      <color theme="0"/>
      <name val="Times New Roman"/>
      <family val="1"/>
    </font>
    <font>
      <sz val="9"/>
      <color theme="1"/>
      <name val="Calibri"/>
      <family val="2"/>
      <scheme val="minor"/>
    </font>
    <font>
      <b/>
      <sz val="10"/>
      <color theme="1"/>
      <name val="Times New Roman"/>
      <family val="1"/>
    </font>
    <font>
      <b/>
      <i/>
      <sz val="10"/>
      <color indexed="8"/>
      <name val="Times New Roman"/>
      <family val="1"/>
    </font>
    <font>
      <b/>
      <sz val="10"/>
      <color rgb="FF000000"/>
      <name val="Arial"/>
      <family val="2"/>
    </font>
    <font>
      <sz val="10"/>
      <color rgb="FF000000"/>
      <name val="Times New Roman"/>
      <family val="1"/>
    </font>
    <font>
      <sz val="10"/>
      <name val="Arial"/>
      <family val="2"/>
    </font>
    <font>
      <b/>
      <sz val="9"/>
      <color rgb="FFFF0000"/>
      <name val="Times New Roman"/>
      <family val="1"/>
    </font>
    <font>
      <b/>
      <sz val="10"/>
      <color rgb="FFFF0000"/>
      <name val="Calibri"/>
      <family val="2"/>
      <scheme val="minor"/>
    </font>
    <font>
      <u/>
      <sz val="10"/>
      <color rgb="FF0070C0"/>
      <name val="Times New Roman"/>
      <family val="1"/>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38">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auto="1"/>
      </right>
      <top style="thin">
        <color auto="1"/>
      </top>
      <bottom/>
      <diagonal/>
    </border>
    <border>
      <left/>
      <right style="thin">
        <color auto="1"/>
      </right>
      <top/>
      <bottom style="thin">
        <color auto="1"/>
      </bottom>
      <diagonal/>
    </border>
    <border>
      <left style="thick">
        <color indexed="64"/>
      </left>
      <right style="thick">
        <color indexed="64"/>
      </right>
      <top style="thick">
        <color indexed="64"/>
      </top>
      <bottom style="thick">
        <color indexed="64"/>
      </bottom>
      <diagonal/>
    </border>
    <border>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auto="1"/>
      </right>
      <top/>
      <bottom style="thin">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right style="medium">
        <color indexed="64"/>
      </right>
      <top style="thin">
        <color auto="1"/>
      </top>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style="medium">
        <color indexed="64"/>
      </top>
      <bottom style="thin">
        <color auto="1"/>
      </bottom>
      <diagonal/>
    </border>
    <border>
      <left style="thin">
        <color indexed="64"/>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1">
    <xf numFmtId="0" fontId="0" fillId="0" borderId="0"/>
  </cellStyleXfs>
  <cellXfs count="132">
    <xf numFmtId="0" fontId="0" fillId="0" borderId="0" xfId="0"/>
    <xf numFmtId="0" fontId="1" fillId="0" borderId="2" xfId="0" applyFont="1" applyBorder="1" applyAlignment="1">
      <alignment horizontal="center" vertical="center"/>
    </xf>
    <xf numFmtId="0" fontId="1" fillId="0" borderId="1" xfId="0" applyFont="1" applyBorder="1"/>
    <xf numFmtId="0" fontId="1" fillId="0" borderId="3" xfId="0" applyFont="1" applyBorder="1" applyAlignment="1">
      <alignment horizontal="center" vertical="center"/>
    </xf>
    <xf numFmtId="0" fontId="1" fillId="0" borderId="4" xfId="0" applyFont="1" applyBorder="1"/>
    <xf numFmtId="0" fontId="0" fillId="0" borderId="0" xfId="0" applyAlignment="1">
      <alignment horizontal="center"/>
    </xf>
    <xf numFmtId="0" fontId="5" fillId="0" borderId="0" xfId="0" applyFont="1"/>
    <xf numFmtId="0" fontId="6" fillId="0" borderId="0" xfId="0" applyFont="1" applyFill="1" applyAlignment="1">
      <alignment vertical="top" wrapText="1"/>
    </xf>
    <xf numFmtId="0" fontId="3" fillId="0" borderId="7" xfId="0" applyFont="1" applyBorder="1" applyAlignment="1">
      <alignment horizontal="center" vertical="center"/>
    </xf>
    <xf numFmtId="0" fontId="0" fillId="0" borderId="0" xfId="0" applyAlignment="1">
      <alignment horizontal="right"/>
    </xf>
    <xf numFmtId="0" fontId="1" fillId="0" borderId="6" xfId="0" applyFont="1" applyBorder="1" applyAlignment="1">
      <alignment horizontal="center"/>
    </xf>
    <xf numFmtId="0" fontId="1" fillId="0" borderId="8" xfId="0" applyFont="1" applyBorder="1" applyAlignment="1">
      <alignment horizontal="center"/>
    </xf>
    <xf numFmtId="0" fontId="2" fillId="0" borderId="5" xfId="0" applyFont="1" applyBorder="1" applyAlignment="1">
      <alignment horizontal="center"/>
    </xf>
    <xf numFmtId="0" fontId="7" fillId="0" borderId="0" xfId="0" applyFont="1"/>
    <xf numFmtId="0" fontId="0" fillId="0" borderId="0" xfId="0" applyBorder="1" applyAlignment="1">
      <alignment horizontal="center"/>
    </xf>
    <xf numFmtId="0" fontId="6" fillId="0" borderId="0" xfId="0" applyFont="1" applyAlignment="1">
      <alignment horizontal="left" vertical="top" wrapText="1" indent="2"/>
    </xf>
    <xf numFmtId="0" fontId="6" fillId="0" borderId="0" xfId="0" applyFont="1" applyAlignment="1">
      <alignment vertical="top" wrapText="1"/>
    </xf>
    <xf numFmtId="164" fontId="11" fillId="0" borderId="1" xfId="0" applyNumberFormat="1" applyFont="1" applyFill="1" applyBorder="1" applyAlignment="1" applyProtection="1">
      <alignment horizontal="left" vertical="top" wrapText="1"/>
    </xf>
    <xf numFmtId="2" fontId="13" fillId="0" borderId="1" xfId="0" applyNumberFormat="1" applyFont="1" applyFill="1" applyBorder="1" applyAlignment="1" applyProtection="1">
      <alignment horizontal="left" vertical="top" wrapText="1"/>
    </xf>
    <xf numFmtId="1" fontId="13" fillId="0" borderId="1" xfId="0" applyNumberFormat="1" applyFont="1" applyFill="1" applyBorder="1" applyAlignment="1" applyProtection="1">
      <alignment horizontal="center" vertical="top" wrapText="1"/>
    </xf>
    <xf numFmtId="1" fontId="13" fillId="4" borderId="1" xfId="0" applyNumberFormat="1" applyFont="1" applyFill="1" applyBorder="1" applyAlignment="1" applyProtection="1">
      <alignment horizontal="center" vertical="top" wrapText="1"/>
    </xf>
    <xf numFmtId="0" fontId="6" fillId="4" borderId="0" xfId="0" applyFont="1" applyFill="1" applyAlignment="1">
      <alignment vertical="top" wrapText="1"/>
    </xf>
    <xf numFmtId="0" fontId="16" fillId="0" borderId="0" xfId="0" applyFont="1" applyAlignment="1">
      <alignment vertical="top" wrapText="1"/>
    </xf>
    <xf numFmtId="0" fontId="6" fillId="0" borderId="0" xfId="0" applyFont="1" applyAlignment="1">
      <alignment horizontal="left" vertical="top" wrapText="1"/>
    </xf>
    <xf numFmtId="0" fontId="21" fillId="0" borderId="0" xfId="0" applyFont="1" applyAlignment="1">
      <alignment vertical="top" wrapText="1"/>
    </xf>
    <xf numFmtId="0" fontId="0" fillId="0" borderId="0" xfId="0" applyFont="1"/>
    <xf numFmtId="2" fontId="9" fillId="0" borderId="1" xfId="0" applyNumberFormat="1" applyFont="1" applyFill="1" applyBorder="1" applyAlignment="1" applyProtection="1">
      <alignment horizontal="left" vertical="top" wrapText="1"/>
    </xf>
    <xf numFmtId="0" fontId="16" fillId="4" borderId="0" xfId="0" applyFont="1" applyFill="1" applyAlignment="1">
      <alignment vertical="top" wrapText="1"/>
    </xf>
    <xf numFmtId="0" fontId="16" fillId="0" borderId="0" xfId="0" applyFont="1" applyAlignment="1">
      <alignment horizontal="left" vertical="top" wrapText="1" indent="2"/>
    </xf>
    <xf numFmtId="2" fontId="23" fillId="0" borderId="1" xfId="0" applyNumberFormat="1" applyFont="1" applyFill="1" applyBorder="1" applyAlignment="1" applyProtection="1">
      <alignment horizontal="left" vertical="top" wrapText="1"/>
    </xf>
    <xf numFmtId="2" fontId="23" fillId="0" borderId="1" xfId="0" applyNumberFormat="1" applyFont="1" applyFill="1" applyBorder="1" applyAlignment="1" applyProtection="1">
      <alignment horizontal="left" vertical="center" wrapText="1"/>
    </xf>
    <xf numFmtId="0" fontId="22" fillId="4" borderId="1" xfId="0" applyFont="1" applyFill="1" applyBorder="1" applyAlignment="1">
      <alignment horizontal="left" vertical="top" wrapText="1"/>
    </xf>
    <xf numFmtId="0" fontId="6" fillId="0" borderId="0" xfId="0" applyFont="1" applyAlignment="1">
      <alignment horizontal="left" vertical="top" wrapText="1" indent="2"/>
    </xf>
    <xf numFmtId="0" fontId="1" fillId="0" borderId="1" xfId="0" applyFont="1" applyBorder="1" applyAlignment="1">
      <alignment wrapText="1"/>
    </xf>
    <xf numFmtId="164" fontId="10" fillId="0" borderId="1" xfId="0" applyNumberFormat="1" applyFont="1" applyFill="1" applyBorder="1" applyAlignment="1" applyProtection="1">
      <alignment horizontal="center" vertical="top" wrapText="1"/>
    </xf>
    <xf numFmtId="2" fontId="10" fillId="0" borderId="1" xfId="0" applyNumberFormat="1" applyFont="1" applyFill="1" applyBorder="1" applyAlignment="1" applyProtection="1">
      <alignment horizontal="center" vertical="top" wrapText="1"/>
    </xf>
    <xf numFmtId="2" fontId="14" fillId="0" borderId="1" xfId="0" applyNumberFormat="1" applyFont="1" applyFill="1" applyBorder="1" applyAlignment="1" applyProtection="1">
      <alignment horizontal="center" vertical="top" wrapText="1"/>
    </xf>
    <xf numFmtId="0" fontId="6" fillId="0" borderId="0" xfId="0" applyFont="1" applyAlignment="1">
      <alignment horizontal="center" vertical="top" wrapText="1"/>
    </xf>
    <xf numFmtId="1" fontId="13" fillId="3" borderId="1" xfId="0" applyNumberFormat="1" applyFont="1" applyFill="1" applyBorder="1" applyAlignment="1" applyProtection="1">
      <alignment horizontal="center" vertical="top" wrapText="1"/>
    </xf>
    <xf numFmtId="0" fontId="3" fillId="0" borderId="9" xfId="0"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xf numFmtId="0" fontId="6" fillId="0" borderId="0" xfId="0" applyFont="1" applyAlignment="1">
      <alignment horizontal="left" vertical="top" wrapText="1" indent="2"/>
    </xf>
    <xf numFmtId="2" fontId="24" fillId="0" borderId="1" xfId="0" applyNumberFormat="1" applyFont="1" applyFill="1" applyBorder="1" applyAlignment="1" applyProtection="1">
      <alignment horizontal="left" vertical="top" wrapText="1"/>
    </xf>
    <xf numFmtId="0" fontId="6" fillId="0" borderId="0" xfId="0" applyFont="1" applyBorder="1" applyAlignment="1">
      <alignment horizontal="left" vertical="top" wrapText="1" indent="2"/>
    </xf>
    <xf numFmtId="0" fontId="6" fillId="0" borderId="0" xfId="0" applyFont="1" applyBorder="1" applyAlignment="1">
      <alignment vertical="top" wrapText="1"/>
    </xf>
    <xf numFmtId="2" fontId="9" fillId="0" borderId="0" xfId="0" applyNumberFormat="1" applyFont="1" applyFill="1" applyBorder="1" applyAlignment="1" applyProtection="1">
      <alignment horizontal="left" vertical="top" wrapText="1"/>
    </xf>
    <xf numFmtId="164" fontId="8" fillId="0" borderId="1" xfId="0" applyNumberFormat="1" applyFont="1" applyFill="1" applyBorder="1" applyAlignment="1" applyProtection="1">
      <alignment horizontal="center" vertical="top" wrapText="1"/>
    </xf>
    <xf numFmtId="166" fontId="10" fillId="5" borderId="1" xfId="0" applyNumberFormat="1" applyFont="1" applyFill="1" applyBorder="1" applyAlignment="1" applyProtection="1">
      <alignment horizontal="center" vertical="center" wrapText="1"/>
    </xf>
    <xf numFmtId="164" fontId="9" fillId="0" borderId="1" xfId="0" applyNumberFormat="1" applyFont="1" applyFill="1" applyBorder="1" applyAlignment="1" applyProtection="1">
      <alignment horizontal="center" vertical="top" wrapText="1"/>
    </xf>
    <xf numFmtId="164" fontId="17" fillId="0" borderId="1" xfId="0" applyNumberFormat="1" applyFont="1" applyFill="1" applyBorder="1" applyAlignment="1" applyProtection="1">
      <alignment vertical="top" wrapText="1"/>
    </xf>
    <xf numFmtId="164" fontId="10" fillId="2" borderId="1" xfId="0" applyNumberFormat="1" applyFont="1" applyFill="1" applyBorder="1" applyAlignment="1" applyProtection="1">
      <alignment horizontal="center" vertical="top" wrapText="1"/>
    </xf>
    <xf numFmtId="164" fontId="17" fillId="2" borderId="1" xfId="0" applyNumberFormat="1" applyFont="1" applyFill="1" applyBorder="1" applyAlignment="1" applyProtection="1">
      <alignment vertical="top" wrapText="1"/>
    </xf>
    <xf numFmtId="164" fontId="11" fillId="2" borderId="1" xfId="0" applyNumberFormat="1" applyFont="1" applyFill="1" applyBorder="1" applyAlignment="1" applyProtection="1">
      <alignment horizontal="left" vertical="top" wrapText="1"/>
    </xf>
    <xf numFmtId="1" fontId="12" fillId="2" borderId="1" xfId="0" applyNumberFormat="1" applyFont="1" applyFill="1" applyBorder="1" applyAlignment="1" applyProtection="1">
      <alignment horizontal="center" vertical="top" wrapText="1"/>
    </xf>
    <xf numFmtId="164" fontId="10" fillId="3" borderId="1" xfId="0" applyNumberFormat="1" applyFont="1" applyFill="1" applyBorder="1" applyAlignment="1" applyProtection="1">
      <alignment horizontal="center" vertical="top" wrapText="1"/>
    </xf>
    <xf numFmtId="164" fontId="17" fillId="3" borderId="1" xfId="0" applyNumberFormat="1" applyFont="1" applyFill="1" applyBorder="1" applyAlignment="1" applyProtection="1">
      <alignment horizontal="left" vertical="top" wrapText="1"/>
    </xf>
    <xf numFmtId="164" fontId="11" fillId="3" borderId="1" xfId="0" applyNumberFormat="1" applyFont="1" applyFill="1" applyBorder="1" applyAlignment="1" applyProtection="1">
      <alignment horizontal="left" vertical="top" wrapText="1"/>
    </xf>
    <xf numFmtId="0" fontId="0" fillId="0" borderId="1" xfId="0" applyBorder="1"/>
    <xf numFmtId="0" fontId="0" fillId="0" borderId="1" xfId="0" applyBorder="1" applyAlignment="1">
      <alignment wrapText="1"/>
    </xf>
    <xf numFmtId="0" fontId="6" fillId="0" borderId="1" xfId="0" applyFont="1" applyBorder="1" applyAlignment="1">
      <alignment wrapText="1"/>
    </xf>
    <xf numFmtId="164" fontId="10" fillId="0" borderId="11" xfId="0" applyNumberFormat="1" applyFont="1" applyFill="1" applyBorder="1" applyAlignment="1" applyProtection="1">
      <alignment horizontal="center" vertical="top" wrapText="1"/>
    </xf>
    <xf numFmtId="164" fontId="8" fillId="0" borderId="11" xfId="0" applyNumberFormat="1" applyFont="1" applyFill="1" applyBorder="1" applyAlignment="1" applyProtection="1">
      <alignment horizontal="center" vertical="top" wrapText="1"/>
    </xf>
    <xf numFmtId="164" fontId="11" fillId="0" borderId="11" xfId="0" applyNumberFormat="1" applyFont="1" applyFill="1" applyBorder="1" applyAlignment="1" applyProtection="1">
      <alignment horizontal="left" vertical="top" wrapText="1"/>
    </xf>
    <xf numFmtId="1" fontId="13" fillId="0" borderId="11" xfId="0" applyNumberFormat="1" applyFont="1" applyFill="1" applyBorder="1" applyAlignment="1" applyProtection="1">
      <alignment horizontal="center" vertical="top" wrapText="1"/>
    </xf>
    <xf numFmtId="164" fontId="17" fillId="0" borderId="12" xfId="0" applyNumberFormat="1" applyFont="1" applyFill="1" applyBorder="1" applyAlignment="1" applyProtection="1">
      <alignment horizontal="right" vertical="top" wrapText="1"/>
    </xf>
    <xf numFmtId="164" fontId="17" fillId="0" borderId="13" xfId="0" applyNumberFormat="1" applyFont="1" applyFill="1" applyBorder="1" applyAlignment="1" applyProtection="1">
      <alignment horizontal="right" vertical="top" wrapText="1"/>
    </xf>
    <xf numFmtId="164" fontId="9" fillId="0" borderId="2" xfId="0" applyNumberFormat="1" applyFont="1" applyFill="1" applyBorder="1" applyAlignment="1" applyProtection="1">
      <alignment vertical="top" wrapText="1"/>
    </xf>
    <xf numFmtId="49" fontId="17" fillId="0" borderId="2" xfId="0" applyNumberFormat="1" applyFont="1" applyFill="1" applyBorder="1" applyAlignment="1" applyProtection="1">
      <alignment horizontal="left" vertical="top" wrapText="1"/>
    </xf>
    <xf numFmtId="165" fontId="17" fillId="0" borderId="13" xfId="0" applyNumberFormat="1" applyFont="1" applyFill="1" applyBorder="1" applyAlignment="1" applyProtection="1">
      <alignment horizontal="right" vertical="top" wrapText="1"/>
    </xf>
    <xf numFmtId="164" fontId="9" fillId="2" borderId="2" xfId="0" applyNumberFormat="1" applyFont="1" applyFill="1" applyBorder="1" applyAlignment="1" applyProtection="1">
      <alignment horizontal="left" vertical="top" wrapText="1"/>
    </xf>
    <xf numFmtId="164" fontId="18" fillId="2" borderId="13" xfId="0" applyNumberFormat="1" applyFont="1" applyFill="1" applyBorder="1" applyAlignment="1" applyProtection="1">
      <alignment horizontal="right" vertical="top" wrapText="1"/>
    </xf>
    <xf numFmtId="164" fontId="9" fillId="3" borderId="2" xfId="0" applyNumberFormat="1" applyFont="1" applyFill="1" applyBorder="1" applyAlignment="1" applyProtection="1">
      <alignment vertical="top" wrapText="1"/>
    </xf>
    <xf numFmtId="165" fontId="17" fillId="3" borderId="13" xfId="0" applyNumberFormat="1" applyFont="1" applyFill="1" applyBorder="1" applyAlignment="1" applyProtection="1">
      <alignment horizontal="right" vertical="top" wrapText="1"/>
    </xf>
    <xf numFmtId="2" fontId="9" fillId="0" borderId="2" xfId="0" applyNumberFormat="1" applyFont="1" applyFill="1" applyBorder="1" applyAlignment="1" applyProtection="1">
      <alignment horizontal="left" vertical="top" wrapText="1"/>
    </xf>
    <xf numFmtId="2" fontId="13" fillId="0" borderId="2" xfId="0" applyNumberFormat="1" applyFont="1" applyFill="1" applyBorder="1" applyAlignment="1" applyProtection="1">
      <alignment horizontal="left" vertical="top" wrapText="1"/>
    </xf>
    <xf numFmtId="165" fontId="19" fillId="0" borderId="13" xfId="0" applyNumberFormat="1" applyFont="1" applyFill="1" applyBorder="1" applyAlignment="1" applyProtection="1">
      <alignment horizontal="right" vertical="top" wrapText="1"/>
    </xf>
    <xf numFmtId="2" fontId="15" fillId="2" borderId="3" xfId="0" applyNumberFormat="1" applyFont="1" applyFill="1" applyBorder="1" applyAlignment="1" applyProtection="1">
      <alignment horizontal="left" vertical="top" wrapText="1"/>
    </xf>
    <xf numFmtId="2" fontId="15" fillId="2" borderId="4" xfId="0" applyNumberFormat="1" applyFont="1" applyFill="1" applyBorder="1" applyAlignment="1" applyProtection="1">
      <alignment horizontal="center" vertical="top" wrapText="1"/>
    </xf>
    <xf numFmtId="0" fontId="15" fillId="2" borderId="4" xfId="0" applyFont="1" applyFill="1" applyBorder="1" applyAlignment="1">
      <alignment vertical="top" wrapText="1"/>
    </xf>
    <xf numFmtId="2" fontId="15" fillId="2" borderId="4" xfId="0" applyNumberFormat="1" applyFont="1" applyFill="1" applyBorder="1" applyAlignment="1" applyProtection="1">
      <alignment horizontal="left" vertical="top" wrapText="1"/>
    </xf>
    <xf numFmtId="1" fontId="15" fillId="2" borderId="4" xfId="0" applyNumberFormat="1" applyFont="1" applyFill="1" applyBorder="1" applyAlignment="1" applyProtection="1">
      <alignment horizontal="center" vertical="top" wrapText="1"/>
    </xf>
    <xf numFmtId="165" fontId="20" fillId="2" borderId="14" xfId="0" applyNumberFormat="1" applyFont="1" applyFill="1" applyBorder="1" applyAlignment="1" applyProtection="1">
      <alignment horizontal="right" vertical="top" wrapText="1"/>
    </xf>
    <xf numFmtId="0" fontId="0" fillId="0" borderId="1" xfId="0" applyBorder="1" applyAlignment="1">
      <alignment horizontal="center"/>
    </xf>
    <xf numFmtId="0" fontId="0" fillId="0" borderId="1" xfId="0" applyBorder="1" applyAlignment="1">
      <alignment horizontal="center" wrapText="1"/>
    </xf>
    <xf numFmtId="2" fontId="13" fillId="0" borderId="1" xfId="0" applyNumberFormat="1" applyFont="1" applyFill="1" applyBorder="1" applyAlignment="1" applyProtection="1">
      <alignment horizontal="left" vertical="center" wrapText="1" indent="2"/>
    </xf>
    <xf numFmtId="2" fontId="25" fillId="0" borderId="1" xfId="0" applyNumberFormat="1" applyFont="1" applyFill="1" applyBorder="1" applyAlignment="1" applyProtection="1">
      <alignment horizontal="left" vertical="top" wrapText="1" indent="1"/>
    </xf>
    <xf numFmtId="2" fontId="14" fillId="4" borderId="1" xfId="0" applyNumberFormat="1" applyFont="1" applyFill="1" applyBorder="1" applyAlignment="1" applyProtection="1">
      <alignment horizontal="center" vertical="top" wrapText="1"/>
    </xf>
    <xf numFmtId="2" fontId="13" fillId="4" borderId="1" xfId="0" applyNumberFormat="1" applyFont="1" applyFill="1" applyBorder="1" applyAlignment="1" applyProtection="1">
      <alignment horizontal="left" vertical="center" wrapText="1" indent="1"/>
    </xf>
    <xf numFmtId="2" fontId="13" fillId="4" borderId="1" xfId="0" applyNumberFormat="1" applyFont="1" applyFill="1" applyBorder="1" applyAlignment="1" applyProtection="1">
      <alignment horizontal="left" vertical="top" wrapText="1"/>
    </xf>
    <xf numFmtId="2" fontId="9" fillId="4" borderId="0" xfId="0" applyNumberFormat="1" applyFont="1" applyFill="1" applyBorder="1" applyAlignment="1" applyProtection="1">
      <alignment horizontal="left" vertical="top" wrapText="1"/>
    </xf>
    <xf numFmtId="0" fontId="6" fillId="0" borderId="0" xfId="0" applyFont="1" applyAlignment="1">
      <alignment horizontal="left" vertical="top" wrapText="1" indent="2"/>
    </xf>
    <xf numFmtId="0" fontId="26" fillId="0" borderId="1" xfId="0" applyFont="1" applyBorder="1" applyAlignment="1">
      <alignment horizontal="left" vertical="center" wrapText="1" readingOrder="1"/>
    </xf>
    <xf numFmtId="0" fontId="0" fillId="0" borderId="1" xfId="0" applyFont="1" applyBorder="1" applyAlignment="1">
      <alignment horizontal="center" wrapText="1"/>
    </xf>
    <xf numFmtId="2" fontId="9" fillId="0" borderId="0" xfId="0" applyNumberFormat="1" applyFont="1" applyFill="1" applyBorder="1" applyAlignment="1" applyProtection="1">
      <alignment horizontal="right" vertical="center" wrapText="1"/>
    </xf>
    <xf numFmtId="2" fontId="13" fillId="0" borderId="1" xfId="0" applyNumberFormat="1" applyFont="1" applyFill="1" applyBorder="1" applyAlignment="1" applyProtection="1">
      <alignment horizontal="left" vertical="center" wrapText="1" indent="1"/>
    </xf>
    <xf numFmtId="0" fontId="1" fillId="0" borderId="0" xfId="0" applyFont="1" applyBorder="1" applyAlignment="1">
      <alignment horizontal="center" vertical="center" wrapText="1"/>
    </xf>
    <xf numFmtId="0" fontId="1" fillId="0" borderId="0" xfId="0" applyFont="1" applyBorder="1" applyAlignment="1">
      <alignment horizontal="center"/>
    </xf>
    <xf numFmtId="16" fontId="1" fillId="0" borderId="15" xfId="0" applyNumberFormat="1" applyFont="1" applyBorder="1" applyAlignment="1">
      <alignment horizontal="center" vertical="center" wrapText="1"/>
    </xf>
    <xf numFmtId="16" fontId="1" fillId="0" borderId="16" xfId="0" applyNumberFormat="1" applyFont="1" applyBorder="1" applyAlignment="1">
      <alignment horizontal="center" vertical="center" wrapText="1"/>
    </xf>
    <xf numFmtId="16" fontId="1" fillId="0" borderId="17" xfId="0" applyNumberFormat="1" applyFont="1" applyBorder="1" applyAlignment="1">
      <alignment horizontal="center" vertical="center" wrapText="1"/>
    </xf>
    <xf numFmtId="0" fontId="1" fillId="0" borderId="18" xfId="0" applyFont="1" applyBorder="1" applyAlignment="1">
      <alignment horizontal="center"/>
    </xf>
    <xf numFmtId="0" fontId="1" fillId="0" borderId="19" xfId="0" applyFont="1" applyBorder="1" applyAlignment="1">
      <alignment horizontal="center"/>
    </xf>
    <xf numFmtId="0" fontId="1" fillId="0" borderId="2" xfId="0" applyFont="1" applyBorder="1" applyAlignment="1">
      <alignment horizontal="center"/>
    </xf>
    <xf numFmtId="0" fontId="1" fillId="0" borderId="20"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2" fillId="0" borderId="0" xfId="0" applyFont="1" applyBorder="1" applyAlignment="1">
      <alignment horizont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wrapText="1"/>
    </xf>
    <xf numFmtId="0" fontId="2" fillId="0" borderId="30" xfId="0" applyFont="1" applyBorder="1"/>
    <xf numFmtId="0" fontId="3" fillId="0" borderId="31" xfId="0" applyFont="1" applyBorder="1" applyAlignment="1">
      <alignment horizontal="center" vertical="center"/>
    </xf>
    <xf numFmtId="0" fontId="1" fillId="0" borderId="32" xfId="0" applyFont="1" applyBorder="1" applyAlignment="1">
      <alignment horizontal="center" vertical="center" wrapText="1"/>
    </xf>
    <xf numFmtId="0" fontId="1" fillId="0" borderId="33" xfId="0" applyFont="1" applyBorder="1" applyAlignment="1">
      <alignment horizontal="center" vertical="center"/>
    </xf>
    <xf numFmtId="0" fontId="3"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164" fontId="4" fillId="0" borderId="2" xfId="0" applyNumberFormat="1" applyFont="1" applyFill="1" applyBorder="1" applyAlignment="1" applyProtection="1">
      <alignment horizontal="center" vertical="center" wrapText="1"/>
    </xf>
    <xf numFmtId="164" fontId="4" fillId="0" borderId="10" xfId="0" applyNumberFormat="1" applyFont="1" applyFill="1" applyBorder="1" applyAlignment="1" applyProtection="1">
      <alignment horizontal="center" vertical="top" wrapText="1"/>
    </xf>
    <xf numFmtId="165" fontId="27" fillId="0" borderId="13" xfId="0" applyNumberFormat="1" applyFont="1" applyFill="1" applyBorder="1" applyAlignment="1" applyProtection="1">
      <alignment horizontal="right" vertical="top" wrapText="1"/>
    </xf>
    <xf numFmtId="0" fontId="28" fillId="0" borderId="0" xfId="0" applyFont="1" applyAlignment="1">
      <alignment horizontal="left" vertical="top" wrapText="1" indent="2"/>
    </xf>
    <xf numFmtId="0" fontId="6" fillId="0" borderId="0" xfId="0" applyFont="1" applyBorder="1" applyAlignment="1">
      <alignment horizontal="left" vertical="top" wrapText="1" indent="2"/>
    </xf>
    <xf numFmtId="0" fontId="6" fillId="0" borderId="0" xfId="0" applyFont="1" applyAlignment="1">
      <alignment horizontal="left" vertical="top" wrapText="1" indent="2"/>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5"/>
  <sheetViews>
    <sheetView tabSelected="1" zoomScaleNormal="100" zoomScaleSheetLayoutView="110" workbookViewId="0">
      <selection activeCell="C1" sqref="C1"/>
    </sheetView>
  </sheetViews>
  <sheetFormatPr defaultColWidth="8.85546875" defaultRowHeight="12.75" x14ac:dyDescent="0.25"/>
  <cols>
    <col min="1" max="1" width="6.85546875" style="16" customWidth="1"/>
    <col min="2" max="2" width="7.7109375" style="37" customWidth="1"/>
    <col min="3" max="3" width="67.5703125" style="16" customWidth="1"/>
    <col min="4" max="4" width="11.5703125" style="22" customWidth="1"/>
    <col min="5" max="5" width="5.28515625" style="37" customWidth="1"/>
    <col min="6" max="6" width="9" style="24" customWidth="1"/>
    <col min="7" max="7" width="16.5703125" style="15" customWidth="1"/>
    <col min="8" max="8" width="13.28515625" style="16" customWidth="1"/>
    <col min="9" max="9" width="15.85546875" style="16" customWidth="1"/>
    <col min="10" max="16384" width="8.85546875" style="16"/>
  </cols>
  <sheetData>
    <row r="1" spans="1:9" ht="28.5" x14ac:dyDescent="0.25">
      <c r="A1" s="127" t="s">
        <v>82</v>
      </c>
      <c r="B1" s="61"/>
      <c r="C1" s="62" t="s">
        <v>49</v>
      </c>
      <c r="D1" s="63"/>
      <c r="E1" s="64"/>
      <c r="F1" s="65"/>
    </row>
    <row r="2" spans="1:9" ht="14.25" x14ac:dyDescent="0.25">
      <c r="A2" s="126" t="s">
        <v>38</v>
      </c>
      <c r="B2" s="48">
        <v>43739</v>
      </c>
      <c r="C2" s="47" t="s">
        <v>70</v>
      </c>
      <c r="D2" s="17"/>
      <c r="E2" s="19"/>
      <c r="F2" s="66"/>
    </row>
    <row r="3" spans="1:9" x14ac:dyDescent="0.25">
      <c r="A3" s="67"/>
      <c r="B3" s="34"/>
      <c r="C3" s="49"/>
      <c r="D3" s="17"/>
      <c r="E3" s="19"/>
      <c r="F3" s="66"/>
    </row>
    <row r="4" spans="1:9" ht="24" x14ac:dyDescent="0.25">
      <c r="A4" s="68" t="s">
        <v>2</v>
      </c>
      <c r="B4" s="34" t="s">
        <v>3</v>
      </c>
      <c r="C4" s="50" t="s">
        <v>29</v>
      </c>
      <c r="D4" s="17"/>
      <c r="E4" s="19" t="s">
        <v>3</v>
      </c>
      <c r="F4" s="69" t="s">
        <v>3</v>
      </c>
    </row>
    <row r="5" spans="1:9" ht="13.5" x14ac:dyDescent="0.25">
      <c r="A5" s="70"/>
      <c r="B5" s="51"/>
      <c r="C5" s="52" t="s">
        <v>4</v>
      </c>
      <c r="D5" s="53"/>
      <c r="E5" s="54"/>
      <c r="F5" s="71"/>
    </row>
    <row r="6" spans="1:9" x14ac:dyDescent="0.25">
      <c r="A6" s="72"/>
      <c r="B6" s="55"/>
      <c r="C6" s="56" t="s">
        <v>5</v>
      </c>
      <c r="D6" s="57"/>
      <c r="E6" s="38"/>
      <c r="F6" s="73"/>
    </row>
    <row r="7" spans="1:9" s="22" customFormat="1" x14ac:dyDescent="0.25">
      <c r="A7" s="74">
        <f>1</f>
        <v>1</v>
      </c>
      <c r="B7" s="35"/>
      <c r="C7" s="26" t="s">
        <v>6</v>
      </c>
      <c r="D7" s="26" t="s">
        <v>1</v>
      </c>
      <c r="E7" s="19">
        <v>2</v>
      </c>
      <c r="F7" s="69">
        <f>TIME(13,0,0)</f>
        <v>0.54166666666666663</v>
      </c>
      <c r="G7" s="28"/>
    </row>
    <row r="8" spans="1:9" x14ac:dyDescent="0.25">
      <c r="A8" s="75">
        <v>1.01</v>
      </c>
      <c r="B8" s="36" t="s">
        <v>7</v>
      </c>
      <c r="C8" s="18" t="s">
        <v>35</v>
      </c>
      <c r="D8" s="18" t="s">
        <v>1</v>
      </c>
      <c r="E8" s="19">
        <v>10</v>
      </c>
      <c r="F8" s="76">
        <f t="shared" ref="F8:F29" si="0">F7+TIME(0,E7,0)</f>
        <v>0.54305555555555551</v>
      </c>
      <c r="G8" s="130"/>
      <c r="H8" s="131"/>
      <c r="I8" s="131"/>
    </row>
    <row r="9" spans="1:9" x14ac:dyDescent="0.25">
      <c r="A9" s="75">
        <v>1.02</v>
      </c>
      <c r="B9" s="36" t="s">
        <v>8</v>
      </c>
      <c r="C9" s="18" t="s">
        <v>9</v>
      </c>
      <c r="D9" s="18" t="s">
        <v>1</v>
      </c>
      <c r="E9" s="19">
        <v>5</v>
      </c>
      <c r="F9" s="76">
        <f t="shared" si="0"/>
        <v>0.54999999999999993</v>
      </c>
    </row>
    <row r="10" spans="1:9" ht="25.5" x14ac:dyDescent="0.25">
      <c r="A10" s="75">
        <v>1.03</v>
      </c>
      <c r="B10" s="36" t="s">
        <v>7</v>
      </c>
      <c r="C10" s="18" t="s">
        <v>71</v>
      </c>
      <c r="D10" s="18" t="s">
        <v>1</v>
      </c>
      <c r="E10" s="19">
        <v>3</v>
      </c>
      <c r="F10" s="76">
        <f t="shared" si="0"/>
        <v>0.55347222222222214</v>
      </c>
    </row>
    <row r="11" spans="1:9" x14ac:dyDescent="0.25">
      <c r="A11" s="75">
        <f>A7+1</f>
        <v>2</v>
      </c>
      <c r="B11" s="36" t="s">
        <v>7</v>
      </c>
      <c r="C11" s="18" t="s">
        <v>72</v>
      </c>
      <c r="D11" s="18" t="s">
        <v>73</v>
      </c>
      <c r="E11" s="19">
        <v>10</v>
      </c>
      <c r="F11" s="76">
        <f t="shared" si="0"/>
        <v>0.55555555555555547</v>
      </c>
    </row>
    <row r="12" spans="1:9" ht="25.5" x14ac:dyDescent="0.25">
      <c r="A12" s="75">
        <f>A11+1</f>
        <v>3</v>
      </c>
      <c r="B12" s="36" t="s">
        <v>8</v>
      </c>
      <c r="C12" s="18" t="s">
        <v>76</v>
      </c>
      <c r="D12" s="18" t="s">
        <v>75</v>
      </c>
      <c r="E12" s="19">
        <v>5</v>
      </c>
      <c r="F12" s="76">
        <f t="shared" si="0"/>
        <v>0.56249999999999989</v>
      </c>
      <c r="G12" s="32"/>
    </row>
    <row r="13" spans="1:9" ht="46.5" customHeight="1" x14ac:dyDescent="0.25">
      <c r="A13" s="75">
        <f>A12+1</f>
        <v>4</v>
      </c>
      <c r="B13" s="36" t="s">
        <v>7</v>
      </c>
      <c r="C13" s="18" t="s">
        <v>88</v>
      </c>
      <c r="D13" s="18" t="s">
        <v>73</v>
      </c>
      <c r="E13" s="19">
        <v>20</v>
      </c>
      <c r="F13" s="128">
        <f t="shared" si="0"/>
        <v>0.5659722222222221</v>
      </c>
      <c r="G13" s="129" t="s">
        <v>79</v>
      </c>
    </row>
    <row r="14" spans="1:9" s="22" customFormat="1" ht="13.5" x14ac:dyDescent="0.25">
      <c r="A14" s="75">
        <f>A13+1</f>
        <v>5</v>
      </c>
      <c r="B14" s="35"/>
      <c r="C14" s="29" t="s">
        <v>53</v>
      </c>
      <c r="D14" s="26"/>
      <c r="E14" s="19"/>
      <c r="F14" s="76">
        <f t="shared" si="0"/>
        <v>0.57986111111111094</v>
      </c>
      <c r="G14" s="28"/>
    </row>
    <row r="15" spans="1:9" ht="38.25" x14ac:dyDescent="0.25">
      <c r="A15" s="75">
        <f>A14+0.01</f>
        <v>5.01</v>
      </c>
      <c r="B15" s="36" t="s">
        <v>8</v>
      </c>
      <c r="C15" s="85" t="s">
        <v>89</v>
      </c>
      <c r="D15" s="18" t="s">
        <v>0</v>
      </c>
      <c r="E15" s="20">
        <v>8</v>
      </c>
      <c r="F15" s="76">
        <f t="shared" si="0"/>
        <v>0.57986111111111094</v>
      </c>
    </row>
    <row r="16" spans="1:9" x14ac:dyDescent="0.25">
      <c r="A16" s="75">
        <f>A15+0.01</f>
        <v>5.0199999999999996</v>
      </c>
      <c r="B16" s="36" t="s">
        <v>8</v>
      </c>
      <c r="C16" s="85" t="s">
        <v>61</v>
      </c>
      <c r="D16" s="18" t="s">
        <v>0</v>
      </c>
      <c r="E16" s="20">
        <v>3</v>
      </c>
      <c r="F16" s="76">
        <f>F14+TIME(0,E14,0)</f>
        <v>0.57986111111111094</v>
      </c>
      <c r="G16" s="91"/>
    </row>
    <row r="17" spans="1:10" ht="89.25" x14ac:dyDescent="0.25">
      <c r="A17" s="75">
        <f>A16+0.01</f>
        <v>5.0299999999999994</v>
      </c>
      <c r="B17" s="36" t="s">
        <v>8</v>
      </c>
      <c r="C17" s="85" t="s">
        <v>83</v>
      </c>
      <c r="D17" s="18" t="s">
        <v>0</v>
      </c>
      <c r="E17" s="20">
        <v>3</v>
      </c>
      <c r="F17" s="76">
        <f>F15+TIME(0,E15,0)</f>
        <v>0.58541666666666647</v>
      </c>
    </row>
    <row r="18" spans="1:10" ht="13.5" x14ac:dyDescent="0.25">
      <c r="A18" s="74">
        <f>A14+1</f>
        <v>6</v>
      </c>
      <c r="B18" s="35"/>
      <c r="C18" s="30" t="s">
        <v>37</v>
      </c>
      <c r="D18" s="26"/>
      <c r="E18" s="20"/>
      <c r="F18" s="76">
        <f t="shared" si="0"/>
        <v>0.5874999999999998</v>
      </c>
      <c r="G18" s="42"/>
    </row>
    <row r="19" spans="1:10" ht="140.25" x14ac:dyDescent="0.25">
      <c r="A19" s="74">
        <f t="shared" ref="A19" si="1">A18+0.01</f>
        <v>6.01</v>
      </c>
      <c r="B19" s="36" t="s">
        <v>69</v>
      </c>
      <c r="C19" s="95" t="s">
        <v>86</v>
      </c>
      <c r="D19" s="18"/>
      <c r="E19" s="19">
        <v>3</v>
      </c>
      <c r="F19" s="76">
        <f t="shared" si="0"/>
        <v>0.5874999999999998</v>
      </c>
      <c r="G19" s="44"/>
      <c r="H19" s="45"/>
      <c r="I19" s="45"/>
      <c r="J19" s="45"/>
    </row>
    <row r="20" spans="1:10" s="27" customFormat="1" ht="140.25" x14ac:dyDescent="0.25">
      <c r="A20" s="74">
        <f t="shared" ref="A20:A22" si="2">A19+0.01</f>
        <v>6.02</v>
      </c>
      <c r="B20" s="36" t="s">
        <v>69</v>
      </c>
      <c r="C20" s="95" t="s">
        <v>87</v>
      </c>
      <c r="D20" s="18"/>
      <c r="E20" s="19">
        <v>3</v>
      </c>
      <c r="F20" s="76">
        <f t="shared" si="0"/>
        <v>0.58958333333333313</v>
      </c>
      <c r="G20" s="46"/>
      <c r="H20" s="46"/>
      <c r="I20" s="46"/>
      <c r="J20" s="46"/>
    </row>
    <row r="21" spans="1:10" s="27" customFormat="1" ht="178.5" x14ac:dyDescent="0.25">
      <c r="A21" s="75">
        <f t="shared" si="2"/>
        <v>6.0299999999999994</v>
      </c>
      <c r="B21" s="36" t="s">
        <v>69</v>
      </c>
      <c r="C21" s="95" t="s">
        <v>85</v>
      </c>
      <c r="D21" s="18"/>
      <c r="E21" s="19">
        <v>3</v>
      </c>
      <c r="F21" s="76">
        <f t="shared" si="0"/>
        <v>0.59166666666666645</v>
      </c>
      <c r="G21" s="90"/>
      <c r="H21" s="90"/>
      <c r="I21" s="90"/>
      <c r="J21" s="90"/>
    </row>
    <row r="22" spans="1:10" s="27" customFormat="1" x14ac:dyDescent="0.25">
      <c r="A22" s="75">
        <f t="shared" si="2"/>
        <v>6.0399999999999991</v>
      </c>
      <c r="B22" s="87" t="s">
        <v>69</v>
      </c>
      <c r="C22" s="88"/>
      <c r="D22" s="89"/>
      <c r="E22" s="20">
        <v>3</v>
      </c>
      <c r="F22" s="76">
        <f t="shared" si="0"/>
        <v>0.59374999999999978</v>
      </c>
      <c r="G22" s="90"/>
      <c r="H22" s="90"/>
      <c r="I22" s="90"/>
      <c r="J22" s="90"/>
    </row>
    <row r="23" spans="1:10" s="7" customFormat="1" x14ac:dyDescent="0.25">
      <c r="A23" s="74">
        <f>A18+1</f>
        <v>7</v>
      </c>
      <c r="B23" s="35"/>
      <c r="C23" s="26" t="s">
        <v>50</v>
      </c>
      <c r="D23" s="26"/>
      <c r="E23" s="19"/>
      <c r="F23" s="76">
        <f t="shared" si="0"/>
        <v>0.5958333333333331</v>
      </c>
      <c r="G23" s="46"/>
      <c r="H23" s="46"/>
      <c r="I23" s="46"/>
      <c r="J23" s="46"/>
    </row>
    <row r="24" spans="1:10" s="22" customFormat="1" ht="38.25" x14ac:dyDescent="0.25">
      <c r="A24" s="75">
        <f>A23+0.01</f>
        <v>7.01</v>
      </c>
      <c r="B24" s="36" t="s">
        <v>8</v>
      </c>
      <c r="C24" s="18" t="s">
        <v>84</v>
      </c>
      <c r="D24" s="18" t="s">
        <v>80</v>
      </c>
      <c r="E24" s="19">
        <v>5</v>
      </c>
      <c r="F24" s="76">
        <f t="shared" si="0"/>
        <v>0.5958333333333331</v>
      </c>
      <c r="G24" s="46"/>
      <c r="H24" s="46"/>
      <c r="I24" s="46"/>
      <c r="J24" s="46"/>
    </row>
    <row r="25" spans="1:10" s="22" customFormat="1" ht="15" x14ac:dyDescent="0.25">
      <c r="A25" s="74">
        <f>A23+1</f>
        <v>8</v>
      </c>
      <c r="B25" s="36"/>
      <c r="C25" s="43" t="s">
        <v>65</v>
      </c>
      <c r="D25" s="58"/>
      <c r="E25" s="83"/>
      <c r="F25" s="76">
        <f t="shared" si="0"/>
        <v>0.59930555555555531</v>
      </c>
      <c r="G25" s="46"/>
      <c r="H25" s="46"/>
      <c r="I25" s="46"/>
      <c r="J25" s="46"/>
    </row>
    <row r="26" spans="1:10" s="22" customFormat="1" ht="15" x14ac:dyDescent="0.25">
      <c r="A26" s="75">
        <f>A25+0.01</f>
        <v>8.01</v>
      </c>
      <c r="B26" s="36" t="s">
        <v>8</v>
      </c>
      <c r="C26" s="86" t="s">
        <v>66</v>
      </c>
      <c r="D26" s="59" t="s">
        <v>68</v>
      </c>
      <c r="E26" s="84">
        <v>13</v>
      </c>
      <c r="F26" s="76">
        <f t="shared" si="0"/>
        <v>0.59930555555555531</v>
      </c>
      <c r="G26" s="46"/>
      <c r="H26" s="46"/>
      <c r="I26" s="46"/>
      <c r="J26" s="46"/>
    </row>
    <row r="27" spans="1:10" s="22" customFormat="1" ht="26.25" x14ac:dyDescent="0.25">
      <c r="A27" s="75">
        <f>A26+0.01</f>
        <v>8.02</v>
      </c>
      <c r="B27" s="36" t="s">
        <v>7</v>
      </c>
      <c r="C27" s="86" t="s">
        <v>67</v>
      </c>
      <c r="D27" s="60" t="s">
        <v>81</v>
      </c>
      <c r="E27" s="84">
        <v>13</v>
      </c>
      <c r="F27" s="76">
        <f t="shared" si="0"/>
        <v>0.60833333333333306</v>
      </c>
      <c r="G27" s="46"/>
      <c r="H27" s="46"/>
      <c r="I27" s="46"/>
      <c r="J27" s="46"/>
    </row>
    <row r="28" spans="1:10" s="22" customFormat="1" ht="15" x14ac:dyDescent="0.25">
      <c r="A28" s="75">
        <f>A27+0.01</f>
        <v>8.0299999999999994</v>
      </c>
      <c r="B28" s="36" t="s">
        <v>7</v>
      </c>
      <c r="C28" s="86" t="s">
        <v>74</v>
      </c>
      <c r="D28" s="92" t="s">
        <v>68</v>
      </c>
      <c r="E28" s="93">
        <v>2</v>
      </c>
      <c r="F28" s="76">
        <f t="shared" si="0"/>
        <v>0.61736111111111081</v>
      </c>
      <c r="G28" s="46"/>
      <c r="H28" s="46"/>
      <c r="I28" s="46"/>
      <c r="J28" s="46"/>
    </row>
    <row r="29" spans="1:10" s="21" customFormat="1" ht="25.5" x14ac:dyDescent="0.25">
      <c r="A29" s="75">
        <f>A25+1</f>
        <v>9</v>
      </c>
      <c r="B29" s="36" t="s">
        <v>8</v>
      </c>
      <c r="C29" s="31" t="s">
        <v>31</v>
      </c>
      <c r="D29" s="18" t="s">
        <v>32</v>
      </c>
      <c r="E29" s="20">
        <v>5</v>
      </c>
      <c r="F29" s="76">
        <f t="shared" si="0"/>
        <v>0.61874999999999969</v>
      </c>
      <c r="I29" s="46"/>
      <c r="J29" s="46"/>
    </row>
    <row r="30" spans="1:10" ht="26.25" thickBot="1" x14ac:dyDescent="0.3">
      <c r="A30" s="77">
        <f>A29+1</f>
        <v>10</v>
      </c>
      <c r="B30" s="78" t="s">
        <v>7</v>
      </c>
      <c r="C30" s="79" t="s">
        <v>36</v>
      </c>
      <c r="D30" s="80" t="s">
        <v>1</v>
      </c>
      <c r="E30" s="81"/>
      <c r="F30" s="82">
        <v>0.625</v>
      </c>
      <c r="G30" s="94">
        <f>MINUTE(F30-F29)-E29</f>
        <v>4</v>
      </c>
      <c r="H30" s="46" t="s">
        <v>48</v>
      </c>
    </row>
    <row r="33" spans="3:3" x14ac:dyDescent="0.25">
      <c r="C33" s="22"/>
    </row>
    <row r="34" spans="3:3" x14ac:dyDescent="0.25">
      <c r="C34" s="23"/>
    </row>
    <row r="35" spans="3:3" x14ac:dyDescent="0.25">
      <c r="C35" s="23"/>
    </row>
  </sheetData>
  <mergeCells count="1">
    <mergeCell ref="G8:I8"/>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1"/>
  <sheetViews>
    <sheetView topLeftCell="A2" zoomScale="110" zoomScaleNormal="110" workbookViewId="0">
      <selection activeCell="F13" sqref="F13"/>
    </sheetView>
  </sheetViews>
  <sheetFormatPr defaultRowHeight="15" x14ac:dyDescent="0.25"/>
  <cols>
    <col min="2" max="2" width="16.28515625" customWidth="1"/>
    <col min="3" max="3" width="27.5703125" customWidth="1"/>
    <col min="4" max="5" width="11.5703125" customWidth="1"/>
    <col min="6" max="9" width="11.5703125" style="5" customWidth="1"/>
  </cols>
  <sheetData>
    <row r="1" spans="1:9" ht="15.75" thickBot="1" x14ac:dyDescent="0.3">
      <c r="F1" s="14"/>
    </row>
    <row r="2" spans="1:9" ht="45.75" customHeight="1" thickBot="1" x14ac:dyDescent="0.3">
      <c r="B2" s="115" t="s">
        <v>10</v>
      </c>
      <c r="C2" s="116" t="s">
        <v>11</v>
      </c>
      <c r="D2" s="117" t="s">
        <v>12</v>
      </c>
      <c r="E2" s="120" t="s">
        <v>77</v>
      </c>
      <c r="F2" s="96"/>
      <c r="G2" s="98" t="s">
        <v>56</v>
      </c>
      <c r="H2" s="99" t="s">
        <v>54</v>
      </c>
      <c r="I2" s="100" t="s">
        <v>57</v>
      </c>
    </row>
    <row r="3" spans="1:9" x14ac:dyDescent="0.25">
      <c r="A3">
        <v>1</v>
      </c>
      <c r="B3" s="40" t="s">
        <v>13</v>
      </c>
      <c r="C3" s="41" t="s">
        <v>51</v>
      </c>
      <c r="D3" s="121">
        <v>1</v>
      </c>
      <c r="E3" s="123"/>
      <c r="F3" s="97"/>
      <c r="G3" s="101"/>
      <c r="H3" s="10"/>
      <c r="I3" s="102"/>
    </row>
    <row r="4" spans="1:9" x14ac:dyDescent="0.25">
      <c r="A4">
        <v>2</v>
      </c>
      <c r="B4" s="1" t="s">
        <v>14</v>
      </c>
      <c r="C4" s="2" t="s">
        <v>15</v>
      </c>
      <c r="D4" s="112">
        <v>1</v>
      </c>
      <c r="E4" s="124"/>
      <c r="F4" s="97"/>
      <c r="G4" s="101"/>
      <c r="H4" s="10"/>
      <c r="I4" s="102"/>
    </row>
    <row r="5" spans="1:9" x14ac:dyDescent="0.25">
      <c r="A5">
        <v>3</v>
      </c>
      <c r="B5" s="1" t="s">
        <v>14</v>
      </c>
      <c r="C5" s="2" t="s">
        <v>22</v>
      </c>
      <c r="D5" s="112">
        <v>1</v>
      </c>
      <c r="E5" s="124" t="s">
        <v>78</v>
      </c>
      <c r="F5" s="97"/>
      <c r="G5" s="103"/>
      <c r="H5" s="11"/>
      <c r="I5" s="104"/>
    </row>
    <row r="6" spans="1:9" x14ac:dyDescent="0.25">
      <c r="A6">
        <v>4</v>
      </c>
      <c r="B6" s="1" t="s">
        <v>16</v>
      </c>
      <c r="C6" s="2" t="s">
        <v>17</v>
      </c>
      <c r="D6" s="112">
        <v>1</v>
      </c>
      <c r="E6" s="124">
        <v>1</v>
      </c>
      <c r="F6" s="97"/>
      <c r="G6" s="103"/>
      <c r="H6" s="11"/>
      <c r="I6" s="104"/>
    </row>
    <row r="7" spans="1:9" x14ac:dyDescent="0.25">
      <c r="A7">
        <v>5</v>
      </c>
      <c r="B7" s="1" t="s">
        <v>18</v>
      </c>
      <c r="C7" s="2" t="s">
        <v>19</v>
      </c>
      <c r="D7" s="112">
        <v>1</v>
      </c>
      <c r="E7" s="124"/>
      <c r="F7" s="97"/>
      <c r="G7" s="103"/>
      <c r="H7" s="11"/>
      <c r="I7" s="104"/>
    </row>
    <row r="8" spans="1:9" x14ac:dyDescent="0.25">
      <c r="A8">
        <v>6</v>
      </c>
      <c r="B8" s="1" t="s">
        <v>30</v>
      </c>
      <c r="C8" s="2" t="s">
        <v>63</v>
      </c>
      <c r="D8" s="112">
        <v>1</v>
      </c>
      <c r="E8" s="124"/>
      <c r="F8" s="97"/>
      <c r="G8" s="103"/>
      <c r="H8" s="11"/>
      <c r="I8" s="104"/>
    </row>
    <row r="9" spans="1:9" x14ac:dyDescent="0.25">
      <c r="A9">
        <v>7</v>
      </c>
      <c r="B9" s="1">
        <v>1</v>
      </c>
      <c r="C9" s="2" t="s">
        <v>64</v>
      </c>
      <c r="D9" s="112">
        <v>1</v>
      </c>
      <c r="E9" s="124"/>
      <c r="F9" s="97"/>
      <c r="G9" s="103"/>
      <c r="H9" s="11"/>
      <c r="I9" s="104"/>
    </row>
    <row r="10" spans="1:9" x14ac:dyDescent="0.25">
      <c r="A10">
        <v>8</v>
      </c>
      <c r="B10" s="1">
        <v>3</v>
      </c>
      <c r="C10" s="2" t="s">
        <v>21</v>
      </c>
      <c r="D10" s="112">
        <v>1</v>
      </c>
      <c r="E10" s="124"/>
      <c r="F10" s="97"/>
      <c r="G10" s="103"/>
      <c r="H10" s="11"/>
      <c r="I10" s="104"/>
    </row>
    <row r="11" spans="1:9" x14ac:dyDescent="0.25">
      <c r="A11">
        <v>9</v>
      </c>
      <c r="B11" s="1">
        <v>11</v>
      </c>
      <c r="C11" s="33" t="s">
        <v>62</v>
      </c>
      <c r="D11" s="112">
        <v>1</v>
      </c>
      <c r="E11" s="124"/>
      <c r="F11" s="97"/>
      <c r="G11" s="103"/>
      <c r="H11" s="11"/>
      <c r="I11" s="104"/>
    </row>
    <row r="12" spans="1:9" x14ac:dyDescent="0.25">
      <c r="A12">
        <v>10</v>
      </c>
      <c r="B12" s="1">
        <v>15</v>
      </c>
      <c r="C12" s="2" t="s">
        <v>34</v>
      </c>
      <c r="D12" s="112">
        <v>1</v>
      </c>
      <c r="E12" s="124"/>
      <c r="F12" s="97"/>
      <c r="G12" s="103"/>
      <c r="H12" s="11"/>
      <c r="I12" s="104"/>
    </row>
    <row r="13" spans="1:9" ht="15" customHeight="1" x14ac:dyDescent="0.25">
      <c r="A13">
        <v>11</v>
      </c>
      <c r="B13" s="1">
        <v>18</v>
      </c>
      <c r="C13" s="2" t="s">
        <v>60</v>
      </c>
      <c r="D13" s="112">
        <v>1</v>
      </c>
      <c r="E13" s="124"/>
      <c r="F13" s="97"/>
      <c r="G13" s="103"/>
      <c r="H13" s="11"/>
      <c r="I13" s="104"/>
    </row>
    <row r="14" spans="1:9" x14ac:dyDescent="0.25">
      <c r="A14">
        <v>12</v>
      </c>
      <c r="B14" s="1">
        <v>19</v>
      </c>
      <c r="C14" s="2" t="s">
        <v>24</v>
      </c>
      <c r="D14" s="112">
        <v>1</v>
      </c>
      <c r="E14" s="124"/>
      <c r="F14" s="97"/>
      <c r="G14" s="103"/>
      <c r="H14" s="11"/>
      <c r="I14" s="104"/>
    </row>
    <row r="15" spans="1:9" x14ac:dyDescent="0.25">
      <c r="A15">
        <v>15</v>
      </c>
      <c r="B15" s="1">
        <v>24</v>
      </c>
      <c r="C15" s="2" t="s">
        <v>55</v>
      </c>
      <c r="D15" s="112">
        <v>1</v>
      </c>
      <c r="E15" s="124"/>
      <c r="F15" s="97"/>
      <c r="G15" s="103"/>
      <c r="H15" s="11"/>
      <c r="I15" s="104"/>
    </row>
    <row r="16" spans="1:9" ht="18" customHeight="1" x14ac:dyDescent="0.25">
      <c r="A16">
        <v>16</v>
      </c>
      <c r="B16" s="1" t="s">
        <v>25</v>
      </c>
      <c r="C16" s="2" t="s">
        <v>26</v>
      </c>
      <c r="D16" s="112" t="s">
        <v>23</v>
      </c>
      <c r="E16" s="124"/>
      <c r="F16" s="114"/>
      <c r="G16" s="105" t="s">
        <v>47</v>
      </c>
      <c r="H16" s="12" t="s">
        <v>47</v>
      </c>
      <c r="I16" s="106" t="s">
        <v>47</v>
      </c>
    </row>
    <row r="17" spans="1:9" ht="18" customHeight="1" x14ac:dyDescent="0.25">
      <c r="A17">
        <v>17</v>
      </c>
      <c r="B17" s="1" t="s">
        <v>25</v>
      </c>
      <c r="C17" s="2" t="s">
        <v>20</v>
      </c>
      <c r="D17" s="112" t="s">
        <v>23</v>
      </c>
      <c r="E17" s="124"/>
      <c r="F17" s="114"/>
      <c r="G17" s="105"/>
      <c r="H17" s="12"/>
      <c r="I17" s="106"/>
    </row>
    <row r="18" spans="1:9" ht="18" customHeight="1" thickBot="1" x14ac:dyDescent="0.3">
      <c r="A18">
        <v>18</v>
      </c>
      <c r="B18" s="3" t="s">
        <v>59</v>
      </c>
      <c r="C18" s="4" t="s">
        <v>58</v>
      </c>
      <c r="D18" s="113" t="s">
        <v>23</v>
      </c>
      <c r="E18" s="125"/>
      <c r="F18" s="114"/>
      <c r="G18" s="105" t="s">
        <v>47</v>
      </c>
      <c r="H18" s="12" t="s">
        <v>47</v>
      </c>
      <c r="I18" s="106" t="s">
        <v>47</v>
      </c>
    </row>
    <row r="19" spans="1:9" ht="38.25" customHeight="1" thickTop="1" thickBot="1" x14ac:dyDescent="0.3">
      <c r="B19" s="118"/>
      <c r="C19" s="39" t="s">
        <v>27</v>
      </c>
      <c r="D19" s="122">
        <f>SUM(D3:D18)</f>
        <v>13</v>
      </c>
      <c r="E19" s="119">
        <f>SUM(E3:E18)</f>
        <v>1</v>
      </c>
      <c r="F19" s="9" t="s">
        <v>44</v>
      </c>
      <c r="G19" s="107">
        <f>COUNTIF(G3:G15,"y")</f>
        <v>0</v>
      </c>
      <c r="H19" s="8">
        <f>COUNTIF(H3:H15,"y")</f>
        <v>0</v>
      </c>
      <c r="I19" s="108">
        <f>COUNTIF(I3:I15,"y")</f>
        <v>0</v>
      </c>
    </row>
    <row r="20" spans="1:9" ht="17.25" thickTop="1" thickBot="1" x14ac:dyDescent="0.3">
      <c r="F20" s="9" t="s">
        <v>45</v>
      </c>
      <c r="G20" s="107">
        <f>COUNTIF(G3:G15,"n")</f>
        <v>0</v>
      </c>
      <c r="H20" s="8">
        <f>COUNTIF(H3:H15,"n")</f>
        <v>0</v>
      </c>
      <c r="I20" s="108">
        <f>COUNTIF(I3:I15,"n")</f>
        <v>0</v>
      </c>
    </row>
    <row r="21" spans="1:9" ht="17.25" thickTop="1" thickBot="1" x14ac:dyDescent="0.3">
      <c r="F21" s="9" t="s">
        <v>46</v>
      </c>
      <c r="G21" s="109">
        <f>COUNTIF(G3:G15,"a")</f>
        <v>0</v>
      </c>
      <c r="H21" s="110">
        <f>COUNTIF(H3:H15,"a")</f>
        <v>0</v>
      </c>
      <c r="I21" s="111">
        <f>COUNTIF(I3:I15,"a")</f>
        <v>0</v>
      </c>
    </row>
    <row r="22" spans="1:9" x14ac:dyDescent="0.25">
      <c r="B22" t="s">
        <v>28</v>
      </c>
    </row>
    <row r="23" spans="1:9" x14ac:dyDescent="0.25">
      <c r="B23" s="13" t="s">
        <v>41</v>
      </c>
    </row>
    <row r="24" spans="1:9" x14ac:dyDescent="0.25">
      <c r="B24" s="13" t="s">
        <v>42</v>
      </c>
    </row>
    <row r="25" spans="1:9" x14ac:dyDescent="0.25">
      <c r="A25" s="6"/>
      <c r="B25" s="13" t="s">
        <v>39</v>
      </c>
    </row>
    <row r="26" spans="1:9" x14ac:dyDescent="0.25">
      <c r="B26" s="13" t="s">
        <v>33</v>
      </c>
    </row>
    <row r="27" spans="1:9" x14ac:dyDescent="0.25">
      <c r="B27" s="13" t="s">
        <v>40</v>
      </c>
    </row>
    <row r="28" spans="1:9" x14ac:dyDescent="0.25">
      <c r="B28" s="13" t="s">
        <v>43</v>
      </c>
    </row>
    <row r="30" spans="1:9" x14ac:dyDescent="0.25">
      <c r="B30" s="25" t="s">
        <v>52</v>
      </c>
    </row>
    <row r="31" spans="1:9" x14ac:dyDescent="0.25">
      <c r="B31" s="13"/>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B28163D68FE8E4D9361964FDD814FC4" ma:contentTypeVersion="10" ma:contentTypeDescription="Create a new document." ma:contentTypeScope="" ma:versionID="4311f4cbb163929799635b3533086bc5">
  <xsd:schema xmlns:xsd="http://www.w3.org/2001/XMLSchema" xmlns:xs="http://www.w3.org/2001/XMLSchema" xmlns:p="http://schemas.microsoft.com/office/2006/metadata/properties" xmlns:ns3="cc9c437c-ae0c-4066-8d90-a0f7de786127" targetNamespace="http://schemas.microsoft.com/office/2006/metadata/properties" ma:root="true" ma:fieldsID="d379333b328fc1e174c551e0217d7026" ns3:_="">
    <xsd:import namespace="cc9c437c-ae0c-4066-8d90-a0f7de78612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437c-ae0c-4066-8d90-a0f7de7861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9F6C5A-65CD-45E4-BD29-9C2B404F0E5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cc9c437c-ae0c-4066-8d90-a0f7de786127"/>
    <ds:schemaRef ds:uri="http://www.w3.org/XML/1998/namespace"/>
    <ds:schemaRef ds:uri="http://purl.org/dc/dcmitype/"/>
  </ds:schemaRefs>
</ds:datastoreItem>
</file>

<file path=customXml/itemProps2.xml><?xml version="1.0" encoding="utf-8"?>
<ds:datastoreItem xmlns:ds="http://schemas.openxmlformats.org/officeDocument/2006/customXml" ds:itemID="{07A9CCC0-DC14-4444-A840-E8759D0963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437c-ae0c-4066-8d90-a0f7de7861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0D932B-FFA8-4B28-9711-93EDA325E4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EC Telecon Tues 1 Oct Agenda</vt:lpstr>
      <vt:lpstr>EC Roster - Vote Calculator</vt:lpstr>
      <vt:lpstr>'EC Telecon Tues 1 Oct Agenda'!Print_Area</vt:lpstr>
    </vt:vector>
  </TitlesOfParts>
  <Company>Qualcomm Technologies,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EC Interim Telecon Agenda</dc:title>
  <dc:subject>EC-19-0159r2</dc:subject>
  <dc:creator>Jon Rosdahl</dc:creator>
  <cp:lastModifiedBy>Jon Rosdahl</cp:lastModifiedBy>
  <cp:lastPrinted>2014-10-07T16:46:30Z</cp:lastPrinted>
  <dcterms:created xsi:type="dcterms:W3CDTF">2014-06-02T22:59:39Z</dcterms:created>
  <dcterms:modified xsi:type="dcterms:W3CDTF">2019-10-01T16:42:41Z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y fmtid="{D5CDD505-2E9C-101B-9397-08002B2CF9AE}" pid="5" name="ContentTypeId">
    <vt:lpwstr>0x010100EB28163D68FE8E4D9361964FDD814FC4</vt:lpwstr>
  </property>
</Properties>
</file>