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9_03/"/>
    </mc:Choice>
  </mc:AlternateContent>
  <xr:revisionPtr revIDLastSave="7" documentId="8_{4B690BA7-856C-4C04-87DA-1CC0C3C19951}" xr6:coauthVersionLast="41" xr6:coauthVersionMax="41" xr10:uidLastSave="{9E780CBA-4AA9-460C-93AF-60A0ED1DA780}"/>
  <bookViews>
    <workbookView xWindow="-110" yWindow="-110" windowWidth="19420" windowHeight="10420" xr2:uid="{00000000-000D-0000-FFFF-FFFF00000000}"/>
  </bookViews>
  <sheets>
    <sheet name="EC_Closing_Agenda" sheetId="1" r:id="rId1"/>
  </sheets>
  <definedNames>
    <definedName name="_xlnm.Print_Area" localSheetId="0">EC_Closing_Agenda!$A$1:$F$114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A23" i="1"/>
  <c r="A44" i="1"/>
  <c r="A92" i="1"/>
  <c r="A93" i="1" s="1"/>
  <c r="A94" i="1" s="1"/>
  <c r="A60" i="1"/>
  <c r="F111" i="1"/>
  <c r="A13" i="1"/>
  <c r="A14" i="1" s="1"/>
  <c r="A15" i="1" s="1"/>
  <c r="A11" i="1"/>
  <c r="A9" i="1"/>
  <c r="A8" i="1"/>
  <c r="A18" i="1" l="1"/>
  <c r="A19" i="1" s="1"/>
  <c r="A20" i="1" s="1"/>
  <c r="A16" i="1"/>
  <c r="A17" i="1" s="1"/>
  <c r="F16" i="1"/>
  <c r="F17" i="1" s="1"/>
  <c r="F18" i="1" s="1"/>
  <c r="F19" i="1" s="1"/>
  <c r="A73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7" i="1"/>
  <c r="A48" i="1" s="1"/>
  <c r="A45" i="1"/>
  <c r="A46" i="1" s="1"/>
  <c r="A27" i="1"/>
  <c r="A24" i="1"/>
  <c r="A25" i="1" s="1"/>
  <c r="A26" i="1" s="1"/>
  <c r="A98" i="1"/>
  <c r="A95" i="1"/>
  <c r="A96" i="1" s="1"/>
  <c r="A97" i="1" s="1"/>
  <c r="F20" i="1" l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A75" i="1"/>
  <c r="A76" i="1" s="1"/>
  <c r="A77" i="1" s="1"/>
  <c r="A78" i="1" s="1"/>
  <c r="A79" i="1" s="1"/>
  <c r="A80" i="1" s="1"/>
  <c r="A81" i="1" s="1"/>
  <c r="A82" i="1" s="1"/>
  <c r="A74" i="1"/>
  <c r="A49" i="1"/>
  <c r="A50" i="1" s="1"/>
  <c r="A51" i="1" s="1"/>
  <c r="A52" i="1" s="1"/>
  <c r="A53" i="1" s="1"/>
  <c r="A29" i="1"/>
  <c r="A28" i="1"/>
  <c r="A99" i="1"/>
  <c r="A100" i="1" s="1"/>
  <c r="A101" i="1" s="1"/>
  <c r="A102" i="1" s="1"/>
  <c r="A103" i="1" s="1"/>
  <c r="A104" i="1" s="1"/>
  <c r="A105" i="1"/>
  <c r="A106" i="1" s="1"/>
  <c r="A107" i="1" s="1"/>
  <c r="A108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A83" i="1"/>
  <c r="A84" i="1" s="1"/>
  <c r="A85" i="1" s="1"/>
  <c r="A86" i="1" s="1"/>
  <c r="A87" i="1" s="1"/>
  <c r="A88" i="1" s="1"/>
  <c r="A89" i="1" s="1"/>
  <c r="A54" i="1"/>
  <c r="A55" i="1" s="1"/>
  <c r="A56" i="1" s="1"/>
  <c r="A57" i="1" s="1"/>
  <c r="A31" i="1"/>
  <c r="A32" i="1" s="1"/>
  <c r="A33" i="1" s="1"/>
  <c r="A34" i="1" s="1"/>
  <c r="A35" i="1" s="1"/>
  <c r="A30" i="1"/>
  <c r="F59" i="1" l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A36" i="1"/>
  <c r="A37" i="1" s="1"/>
  <c r="A38" i="1" s="1"/>
  <c r="A39" i="1" s="1"/>
  <c r="F78" i="1" l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l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</calcChain>
</file>

<file path=xl/sharedStrings.xml><?xml version="1.0" encoding="utf-8"?>
<sst xmlns="http://schemas.openxmlformats.org/spreadsheetml/2006/main" count="240" uniqueCount="112">
  <si>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</si>
  <si>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</si>
  <si>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</si>
  <si>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</si>
  <si>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</si>
  <si>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</si>
  <si>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</si>
  <si>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</si>
  <si>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</si>
  <si>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</si>
  <si>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</si>
  <si>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</si>
  <si>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</si>
  <si>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</si>
  <si>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</si>
  <si>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</si>
  <si>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</si>
  <si>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</si>
  <si>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</si>
  <si>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</si>
  <si>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</si>
  <si>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</si>
  <si>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</si>
  <si>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</si>
  <si>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</si>
  <si>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</si>
  <si>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</si>
  <si>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</si>
  <si>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</si>
  <si>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</si>
  <si>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</si>
  <si>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</si>
  <si>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</si>
  <si>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</si>
  <si>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</si>
  <si>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</si>
  <si>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</si>
  <si>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</si>
  <si>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</si>
  <si>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</si>
  <si>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</si>
  <si>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</si>
  <si>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</si>
  <si>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</si>
  <si>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</si>
  <si>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</si>
  <si>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</si>
  <si>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</si>
  <si>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</si>
  <si>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</si>
  <si>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</si>
  <si>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</si>
  <si>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</si>
  <si>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</si>
  <si>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</si>
  <si>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</si>
  <si>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</si>
  <si>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</si>
  <si>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</si>
  <si>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</si>
  <si>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121st Plenary Session</t>
  </si>
  <si>
    <t>Friday 1:00PM-6:00PM 
15 Nov 2018Mar 2019</t>
  </si>
  <si>
    <t xml:space="preserve">Announcement of 802 EC Interim Telecon (Tuesday 4 Jun 2019, 1-3pm ET) </t>
  </si>
  <si>
    <t>Future Venues</t>
  </si>
  <si>
    <t>Rules Changes</t>
  </si>
  <si>
    <t>802.11 EHT (IEEE P802.11TGbd) Study Group, 2nd Rechartering</t>
  </si>
  <si>
    <t xml:space="preserve">No Tutorials for Jul 2019 Plenary </t>
  </si>
  <si>
    <t>2020 Electronic Media</t>
  </si>
  <si>
    <t>ME*</t>
  </si>
  <si>
    <t>MI*</t>
  </si>
  <si>
    <t>IEEE 802.3 100 Gb/s per lane optical PHYs Study Group first rechartering
Motion: Grant the first rechartering of the IEEE 802.3 100 Gb/s per lane optical PHYs Study Group
M: Law     S: D'Ambrosia</t>
  </si>
  <si>
    <t>IEEE 802.21 Study Group 'Network Enablers for Seamless HMD-based VR (Virtual Reality) Content Service, 1st Rechartering</t>
  </si>
  <si>
    <t>P802.11ax D4.0 and P802.11ay D3.0 to ISO/IEC JTC1/SC6</t>
  </si>
  <si>
    <t>802 Coexistence Process Discussion in 802.19 WG.  Reference: https://mentor.ieee.org/802.19/dcn/19/19-19-0017-00-0000-march-coexistence-discussion.pptx</t>
  </si>
  <si>
    <t>To NesCom: P802.1AE-2018/Cor 1 PAR - Media Access Control (MAC) Security - Corrigendum 1: Tag Control Information Figure</t>
  </si>
  <si>
    <t>To NesCom: IEEE P802.3cu 100 Gb/s and 400 Gb/s Operation over Single-Mode Fiber at 100 Gb/s per wavelength PAR.
Motion: Approve forwarding IEEE P802.3cu PAR documentation in &lt;https://mentor.ieee.org/802-ec/dcn/19/ec-19-0006-01-00EC-ieee-p802-3cu-draft-par.pdf&gt; to NesCom. 
Approve CSD documentation in &lt;https://mentor.ieee.org/802-ec/dcn/19/ec-19-0005-00-00EC-ieee-p802-3cu-draft-csd.pdf&gt;
M: Law     S: D'Ambrosia</t>
  </si>
  <si>
    <t>To NesCom: IEEE P802.11be, EHT,  PAR</t>
  </si>
  <si>
    <t xml:space="preserve">To Sponsor Ballot (conditional): 802.22 Revision </t>
  </si>
  <si>
    <t>To ICCOM: IEEE 802 Nendica ICAID</t>
  </si>
  <si>
    <t>To Sponsor Ballot: P802.1AX-Rev: Link Aggregation revision</t>
  </si>
  <si>
    <t>802.1Qcp YANG Data Model press release</t>
  </si>
  <si>
    <t>Liaison response to ITU-T SG15 on LS176</t>
  </si>
  <si>
    <t>Liaison to ITU-T JCA IMT2020 on IMT2020 Roadmap</t>
  </si>
  <si>
    <t>PSDO Comment Responses on 802c-2017</t>
  </si>
  <si>
    <t>Formation Study Group - IEEE 802.3 Automotive Ethernet beyond 10 Gb/s Electrical PHYs Study Group formation</t>
  </si>
  <si>
    <t>To Sponsor Ballot (conditional): P802.3cg 10 Mb/s Single Pair Ethernet</t>
  </si>
  <si>
    <t xml:space="preserve">To RevCom (conditional): P802.3.2 (IEEE 802.3cf) YANG Data Model Definitions </t>
  </si>
  <si>
    <t>To RevCom , P802.15.4X-D2</t>
  </si>
  <si>
    <t>Liaison to IEEE 1914 on Category A+</t>
  </si>
  <si>
    <t>Liaison to CPRI Cooperation on Category A+</t>
  </si>
  <si>
    <t>Liaison to IETF LSVR WG on Link State over Ethernet</t>
  </si>
  <si>
    <t>Liaison response to OPC Foundation</t>
  </si>
  <si>
    <t>Linespeed</t>
  </si>
  <si>
    <t>Submission of IEEE Std 802.3bt-2018 and IEEE Std 802.3cd-2018 to ISO/IEC JTC1/SC6 for adoption under the PSDO agreement</t>
  </si>
  <si>
    <t>IEEE 802 Nendica Report</t>
  </si>
  <si>
    <t>IEEE 802 -  Global Public Policy Committee Feedback</t>
  </si>
  <si>
    <t>DT</t>
  </si>
  <si>
    <t>802 Logo Concept</t>
  </si>
  <si>
    <t>eBlast on P802.1DG Automotive Profile for TSN</t>
  </si>
  <si>
    <t xml:space="preserve">PSDO comment responses on 802.1Q-2018  </t>
  </si>
  <si>
    <t>P802.1AX-Rev to JTC1/SC6 for information under PSDO</t>
  </si>
  <si>
    <t>Liaison to IEEE 1722 on MAAP
Liaise P802.1AS-Rev to ODVA SIG for Distributed Motion and Time Synchronization.
Liaise P802.1AS-Rev to IEEE1588.</t>
  </si>
  <si>
    <t>802.11ah comment responses to ISO/IEC JTC1/SC6</t>
  </si>
  <si>
    <t>802.11ak comment responses to ISO/IEC JTC1/SC6</t>
  </si>
  <si>
    <t>802.11aq comment responses to ISO/IEC JTC1/SC6</t>
  </si>
  <si>
    <t>Liaison to 3GPP RAN</t>
  </si>
  <si>
    <t>Liaison to WFA</t>
  </si>
  <si>
    <t>Liaison to IEEE 1609</t>
  </si>
  <si>
    <t>Motion: Authorize each WG Chair to spend $600 per calendar year from the 802 treasury.
M: Stanley     S: Messenger</t>
  </si>
  <si>
    <t>r4</t>
  </si>
  <si>
    <t>External Rules - LMSC P&amp;P</t>
  </si>
  <si>
    <t>Internal Rules - WG P&amp;P, LMSC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</si>
</sst>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12"/>
      <color theme="1"/>
      <name val="Cambria"/>
      <family val="1"/>
    </font>
    <font>
      <sz val="12"/>
      <color theme="1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Border="1" applyAlignment="1">
      <alignment horizontal="left" vertical="top" wrapText="1" indent="1"/>
    </xf>
    <xf numFmtId="165" fontId="20" fillId="0" borderId="10" xfId="0" applyNumberFormat="1" applyFont="1" applyBorder="1" applyAlignment="1">
      <alignment vertical="top"/>
    </xf>
    <xf numFmtId="164" fontId="22" fillId="0" borderId="11" xfId="0" applyFont="1" applyBorder="1" applyAlignment="1">
      <alignment vertical="top"/>
    </xf>
    <xf numFmtId="164" fontId="21" fillId="0" borderId="11" xfId="0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49" fontId="20" fillId="0" borderId="10" xfId="0" applyNumberFormat="1" applyFont="1" applyBorder="1" applyAlignment="1">
      <alignment horizontal="lef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vertical="top" wrapText="1"/>
    </xf>
    <xf numFmtId="165" fontId="20" fillId="18" borderId="10" xfId="0" applyNumberFormat="1" applyFont="1" applyFill="1" applyBorder="1" applyAlignment="1">
      <alignment vertical="top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4" fontId="22" fillId="0" borderId="13" xfId="0" applyFont="1" applyBorder="1" applyAlignment="1">
      <alignment horizontal="left" vertical="top" wrapText="1" indent="1"/>
    </xf>
    <xf numFmtId="2" fontId="22" fillId="19" borderId="11" xfId="0" applyNumberFormat="1" applyFont="1" applyFill="1" applyBorder="1" applyAlignment="1">
      <alignment horizontal="left" vertical="top" wrapText="1" indent="1"/>
    </xf>
    <xf numFmtId="2" fontId="22" fillId="20" borderId="13" xfId="0" applyNumberFormat="1" applyFont="1" applyFill="1" applyBorder="1" applyAlignment="1">
      <alignment horizontal="left" vertical="top" wrapText="1" indent="1"/>
    </xf>
    <xf numFmtId="2" fontId="23" fillId="14" borderId="11" xfId="0" applyNumberFormat="1" applyFont="1" applyFill="1" applyBorder="1" applyAlignment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>
      <alignment vertical="top"/>
    </xf>
    <xf numFmtId="2" fontId="25" fillId="21" borderId="11" xfId="0" applyNumberFormat="1" applyFont="1" applyFill="1" applyBorder="1" applyAlignment="1">
      <alignment vertical="top"/>
    </xf>
    <xf numFmtId="164" fontId="24" fillId="14" borderId="11" xfId="0" applyFont="1" applyFill="1" applyBorder="1" applyAlignment="1">
      <alignment vertical="top" wrapText="1"/>
    </xf>
    <xf numFmtId="164" fontId="21" fillId="16" borderId="18" xfId="0" applyFont="1" applyFill="1" applyBorder="1" applyAlignment="1">
      <alignment vertical="top"/>
    </xf>
    <xf numFmtId="1" fontId="20" fillId="0" borderId="10" xfId="0" applyNumberFormat="1" applyFont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>
      <alignment vertical="top"/>
    </xf>
    <xf numFmtId="1" fontId="21" fillId="0" borderId="11" xfId="0" applyNumberFormat="1" applyFont="1" applyBorder="1" applyAlignment="1">
      <alignment vertical="top"/>
    </xf>
    <xf numFmtId="1" fontId="23" fillId="21" borderId="11" xfId="0" applyNumberFormat="1" applyFont="1" applyFill="1" applyBorder="1" applyAlignment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>
      <alignment vertical="top"/>
    </xf>
    <xf numFmtId="2" fontId="22" fillId="19" borderId="11" xfId="0" applyNumberFormat="1" applyFont="1" applyFill="1" applyBorder="1" applyAlignment="1">
      <alignment vertical="top"/>
    </xf>
    <xf numFmtId="2" fontId="22" fillId="20" borderId="11" xfId="0" applyNumberFormat="1" applyFont="1" applyFill="1" applyBorder="1" applyAlignment="1">
      <alignment vertical="top"/>
    </xf>
    <xf numFmtId="2" fontId="22" fillId="0" borderId="11" xfId="0" applyNumberFormat="1" applyFont="1" applyBorder="1" applyAlignment="1">
      <alignment horizontal="left" vertical="top"/>
    </xf>
    <xf numFmtId="164" fontId="22" fillId="19" borderId="11" xfId="0" applyFont="1" applyFill="1" applyBorder="1" applyAlignment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0" fillId="0" borderId="11" xfId="0" applyBorder="1" applyAlignment="1">
      <alignment vertical="top"/>
    </xf>
    <xf numFmtId="164" fontId="22" fillId="19" borderId="13" xfId="0" applyFont="1" applyFill="1" applyBorder="1" applyAlignment="1">
      <alignment horizontal="left" vertical="top" wrapText="1" indent="1"/>
    </xf>
    <xf numFmtId="164" fontId="22" fillId="20" borderId="11" xfId="0" applyFont="1" applyFill="1" applyBorder="1" applyAlignment="1">
      <alignment horizontal="left" vertical="top" wrapText="1" indent="1"/>
    </xf>
    <xf numFmtId="164" fontId="22" fillId="20" borderId="11" xfId="0" applyFont="1" applyFill="1" applyBorder="1" applyAlignment="1">
      <alignment vertical="top"/>
    </xf>
    <xf numFmtId="2" fontId="22" fillId="0" borderId="10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top"/>
    </xf>
    <xf numFmtId="2" fontId="22" fillId="0" borderId="10" xfId="0" applyNumberFormat="1" applyFont="1" applyBorder="1" applyAlignment="1">
      <alignment vertical="top" wrapText="1"/>
    </xf>
    <xf numFmtId="1" fontId="22" fillId="0" borderId="10" xfId="0" applyNumberFormat="1" applyFont="1" applyBorder="1" applyAlignment="1">
      <alignment vertical="top"/>
    </xf>
    <xf numFmtId="165" fontId="22" fillId="0" borderId="10" xfId="0" applyNumberFormat="1" applyFont="1" applyBorder="1" applyAlignment="1">
      <alignment vertical="top"/>
    </xf>
    <xf numFmtId="2" fontId="22" fillId="0" borderId="15" xfId="0" applyNumberFormat="1" applyFont="1" applyBorder="1" applyAlignment="1">
      <alignment horizontal="left" vertical="top"/>
    </xf>
    <xf numFmtId="2" fontId="22" fillId="0" borderId="16" xfId="0" applyNumberFormat="1" applyFont="1" applyBorder="1" applyAlignment="1">
      <alignment vertical="top"/>
    </xf>
    <xf numFmtId="2" fontId="22" fillId="0" borderId="16" xfId="0" applyNumberFormat="1" applyFont="1" applyBorder="1" applyAlignment="1">
      <alignment vertical="top" wrapText="1"/>
    </xf>
    <xf numFmtId="1" fontId="22" fillId="0" borderId="16" xfId="0" applyNumberFormat="1" applyFont="1" applyBorder="1" applyAlignment="1">
      <alignment vertical="top"/>
    </xf>
    <xf numFmtId="2" fontId="22" fillId="0" borderId="12" xfId="0" applyNumberFormat="1" applyFont="1" applyBorder="1" applyAlignment="1">
      <alignment horizontal="left" vertical="top"/>
    </xf>
    <xf numFmtId="2" fontId="22" fillId="0" borderId="12" xfId="0" applyNumberFormat="1" applyFont="1" applyBorder="1" applyAlignment="1">
      <alignment vertical="top"/>
    </xf>
    <xf numFmtId="2" fontId="22" fillId="0" borderId="12" xfId="0" applyNumberFormat="1" applyFont="1" applyBorder="1" applyAlignment="1">
      <alignment vertical="top" wrapText="1"/>
    </xf>
    <xf numFmtId="1" fontId="22" fillId="0" borderId="12" xfId="0" applyNumberFormat="1" applyFont="1" applyBorder="1" applyAlignment="1">
      <alignment vertical="top"/>
    </xf>
    <xf numFmtId="2" fontId="22" fillId="16" borderId="17" xfId="0" applyNumberFormat="1" applyFont="1" applyFill="1" applyBorder="1" applyAlignment="1">
      <alignment horizontal="left" vertical="top"/>
    </xf>
    <xf numFmtId="2" fontId="22" fillId="16" borderId="18" xfId="0" applyNumberFormat="1" applyFont="1" applyFill="1" applyBorder="1" applyAlignment="1">
      <alignment vertical="top"/>
    </xf>
    <xf numFmtId="1" fontId="22" fillId="16" borderId="18" xfId="0" applyNumberFormat="1" applyFont="1" applyFill="1" applyBorder="1" applyAlignment="1">
      <alignment vertical="top"/>
    </xf>
    <xf numFmtId="164" fontId="27" fillId="0" borderId="11" xfId="0" applyFont="1" applyBorder="1" applyAlignment="1">
      <alignment vertical="top" wrapText="1"/>
    </xf>
    <xf numFmtId="166" fontId="22" fillId="19" borderId="11" xfId="0" applyNumberFormat="1" applyFont="1" applyFill="1" applyBorder="1" applyAlignment="1">
      <alignment horizontal="left" vertical="top"/>
    </xf>
    <xf numFmtId="1" fontId="22" fillId="19" borderId="11" xfId="0" applyNumberFormat="1" applyFont="1" applyFill="1" applyBorder="1" applyAlignment="1">
      <alignment vertical="top"/>
    </xf>
    <xf numFmtId="166" fontId="22" fillId="0" borderId="11" xfId="0" applyNumberFormat="1" applyFont="1" applyBorder="1" applyAlignment="1">
      <alignment horizontal="left" vertical="top"/>
    </xf>
    <xf numFmtId="1" fontId="22" fillId="20" borderId="11" xfId="0" applyNumberFormat="1" applyFont="1" applyFill="1" applyBorder="1" applyAlignment="1">
      <alignment vertical="top"/>
    </xf>
    <xf numFmtId="166" fontId="22" fillId="20" borderId="11" xfId="0" applyNumberFormat="1" applyFont="1" applyFill="1" applyBorder="1" applyAlignment="1">
      <alignment horizontal="left" vertical="top"/>
    </xf>
    <xf numFmtId="165" fontId="22" fillId="0" borderId="11" xfId="0" applyNumberFormat="1" applyFont="1" applyBorder="1" applyAlignment="1">
      <alignment vertical="top"/>
    </xf>
    <xf numFmtId="2" fontId="22" fillId="0" borderId="14" xfId="0" applyNumberFormat="1" applyFont="1" applyBorder="1" applyAlignment="1">
      <alignment horizontal="left" vertical="top"/>
    </xf>
    <xf numFmtId="2" fontId="22" fillId="0" borderId="13" xfId="0" applyNumberFormat="1" applyFont="1" applyBorder="1" applyAlignment="1">
      <alignment horizontal="left" vertical="top"/>
    </xf>
    <xf numFmtId="164" fontId="26" fillId="21" borderId="11" xfId="0" applyFont="1" applyFill="1" applyBorder="1" applyAlignment="1">
      <alignment vertical="top" wrapText="1"/>
    </xf>
    <xf numFmtId="1" fontId="26" fillId="21" borderId="11" xfId="0" applyNumberFormat="1" applyFont="1" applyFill="1" applyBorder="1" applyAlignment="1">
      <alignment vertical="top"/>
    </xf>
    <xf numFmtId="164" fontId="22" fillId="0" borderId="14" xfId="0" applyFont="1" applyBorder="1" applyAlignment="1">
      <alignment vertical="top" wrapText="1"/>
    </xf>
    <xf numFmtId="1" fontId="22" fillId="0" borderId="14" xfId="0" applyNumberFormat="1" applyFont="1" applyBorder="1" applyAlignment="1">
      <alignment vertical="top"/>
    </xf>
    <xf numFmtId="166" fontId="22" fillId="0" borderId="13" xfId="0" applyNumberFormat="1" applyFont="1" applyBorder="1" applyAlignment="1">
      <alignment horizontal="left" vertical="top"/>
    </xf>
    <xf numFmtId="2" fontId="22" fillId="0" borderId="13" xfId="0" applyNumberFormat="1" applyFont="1" applyBorder="1" applyAlignment="1">
      <alignment vertical="top"/>
    </xf>
    <xf numFmtId="2" fontId="22" fillId="19" borderId="13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2" fontId="22" fillId="0" borderId="11" xfId="0" applyNumberFormat="1" applyFont="1" applyBorder="1" applyAlignment="1">
      <alignment vertical="top" wrapText="1"/>
    </xf>
    <xf numFmtId="1" fontId="22" fillId="0" borderId="13" xfId="0" applyNumberFormat="1" applyFont="1" applyBorder="1" applyAlignment="1">
      <alignment vertical="top"/>
    </xf>
    <xf numFmtId="2" fontId="22" fillId="20" borderId="11" xfId="0" applyNumberFormat="1" applyFont="1" applyFill="1" applyBorder="1" applyAlignment="1">
      <alignment horizontal="left" vertical="top"/>
    </xf>
    <xf numFmtId="2" fontId="22" fillId="20" borderId="11" xfId="0" applyNumberFormat="1" applyFont="1" applyFill="1" applyBorder="1" applyAlignment="1">
      <alignment vertical="top" wrapText="1"/>
    </xf>
    <xf numFmtId="2" fontId="27" fillId="20" borderId="11" xfId="0" applyNumberFormat="1" applyFont="1" applyFill="1" applyBorder="1" applyAlignment="1">
      <alignment vertical="top"/>
    </xf>
    <xf numFmtId="165" fontId="22" fillId="19" borderId="10" xfId="0" applyNumberFormat="1" applyFont="1" applyFill="1" applyBorder="1" applyAlignment="1">
      <alignment vertical="top"/>
    </xf>
    <xf numFmtId="2" fontId="28" fillId="0" borderId="11" xfId="0" applyNumberFormat="1" applyFont="1" applyBorder="1" applyAlignment="1">
      <alignment horizontal="left" vertical="top"/>
    </xf>
    <xf numFmtId="164" fontId="28" fillId="0" borderId="11" xfId="0" applyFont="1" applyBorder="1" applyAlignment="1">
      <alignment vertical="top"/>
    </xf>
    <xf numFmtId="164" fontId="28" fillId="0" borderId="11" xfId="0" applyFont="1" applyBorder="1" applyAlignment="1">
      <alignment vertical="top" wrapText="1"/>
    </xf>
    <xf numFmtId="1" fontId="28" fillId="0" borderId="11" xfId="0" applyNumberFormat="1" applyFont="1" applyBorder="1" applyAlignment="1">
      <alignment vertical="top"/>
    </xf>
    <xf numFmtId="165" fontId="28" fillId="0" borderId="10" xfId="0" applyNumberFormat="1" applyFont="1" applyBorder="1" applyAlignment="1">
      <alignment vertical="top"/>
    </xf>
    <xf numFmtId="164" fontId="29" fillId="0" borderId="0" xfId="0" applyFont="1" applyAlignment="1">
      <alignment vertical="top"/>
    </xf>
    <xf numFmtId="1" fontId="28" fillId="20" borderId="11" xfId="0" applyNumberFormat="1" applyFont="1" applyFill="1" applyBorder="1" applyAlignment="1">
      <alignment vertical="top"/>
    </xf>
    <xf numFmtId="166" fontId="22" fillId="19" borderId="14" xfId="0" applyNumberFormat="1" applyFont="1" applyFill="1" applyBorder="1" applyAlignment="1">
      <alignment horizontal="left" vertical="top"/>
    </xf>
    <xf numFmtId="164" fontId="22" fillId="19" borderId="14" xfId="0" applyFont="1" applyFill="1" applyBorder="1" applyAlignment="1">
      <alignment vertical="top"/>
    </xf>
    <xf numFmtId="1" fontId="22" fillId="19" borderId="14" xfId="0" applyNumberFormat="1" applyFont="1" applyFill="1" applyBorder="1" applyAlignment="1">
      <alignment vertical="top"/>
    </xf>
    <xf numFmtId="165" fontId="22" fillId="19" borderId="12" xfId="0" applyNumberFormat="1" applyFont="1" applyFill="1" applyBorder="1" applyAlignment="1">
      <alignment vertical="top"/>
    </xf>
    <xf numFmtId="165" fontId="22" fillId="0" borderId="19" xfId="0" applyNumberFormat="1" applyFont="1" applyBorder="1" applyAlignment="1">
      <alignment vertical="top"/>
    </xf>
    <xf numFmtId="165" fontId="28" fillId="0" borderId="11" xfId="0" applyNumberFormat="1" applyFont="1" applyBorder="1" applyAlignment="1">
      <alignment vertical="top"/>
    </xf>
    <xf numFmtId="1" fontId="29" fillId="0" borderId="11" xfId="0" applyNumberFormat="1" applyFont="1" applyBorder="1" applyAlignment="1">
      <alignment vertical="top"/>
    </xf>
    <xf numFmtId="166" fontId="28" fillId="0" borderId="11" xfId="0" applyNumberFormat="1" applyFont="1" applyBorder="1" applyAlignment="1">
      <alignment horizontal="left" vertical="top"/>
    </xf>
    <xf numFmtId="2" fontId="28" fillId="0" borderId="14" xfId="0" applyNumberFormat="1" applyFont="1" applyBorder="1" applyAlignment="1">
      <alignment horizontal="left" vertical="top" wrapText="1" indent="1"/>
    </xf>
    <xf numFmtId="2" fontId="28" fillId="0" borderId="14" xfId="0" applyNumberFormat="1" applyFont="1" applyBorder="1" applyAlignment="1">
      <alignment vertical="top"/>
    </xf>
    <xf numFmtId="165" fontId="22" fillId="20" borderId="10" xfId="0" applyNumberFormat="1" applyFont="1" applyFill="1" applyBorder="1" applyAlignment="1">
      <alignment vertical="top"/>
    </xf>
    <xf numFmtId="166" fontId="28" fillId="19" borderId="11" xfId="0" applyNumberFormat="1" applyFont="1" applyFill="1" applyBorder="1" applyAlignment="1">
      <alignment horizontal="left" vertical="top"/>
    </xf>
    <xf numFmtId="164" fontId="28" fillId="19" borderId="11" xfId="0" applyFont="1" applyFill="1" applyBorder="1" applyAlignment="1">
      <alignment vertical="top"/>
    </xf>
    <xf numFmtId="164" fontId="28" fillId="19" borderId="13" xfId="0" applyFont="1" applyFill="1" applyBorder="1" applyAlignment="1">
      <alignment horizontal="left" vertical="top" wrapText="1" indent="1"/>
    </xf>
    <xf numFmtId="1" fontId="28" fillId="19" borderId="11" xfId="0" applyNumberFormat="1" applyFont="1" applyFill="1" applyBorder="1" applyAlignment="1">
      <alignment vertical="top"/>
    </xf>
    <xf numFmtId="165" fontId="28" fillId="19" borderId="10" xfId="0" applyNumberFormat="1" applyFont="1" applyFill="1" applyBorder="1" applyAlignment="1">
      <alignment vertical="top"/>
    </xf>
    <xf numFmtId="164" fontId="26" fillId="20" borderId="11" xfId="0" applyFont="1" applyFill="1" applyBorder="1" applyAlignment="1">
      <alignment vertical="top" wrapText="1"/>
    </xf>
    <xf numFmtId="164" fontId="22" fillId="0" borderId="13" xfId="0" applyFont="1" applyBorder="1" applyAlignment="1">
      <alignment vertical="top" wrapText="1"/>
    </xf>
    <xf numFmtId="2" fontId="26" fillId="21" borderId="11" xfId="0" applyNumberFormat="1" applyFont="1" applyFill="1" applyBorder="1" applyAlignment="1">
      <alignment horizontal="left" vertical="top"/>
    </xf>
    <xf numFmtId="164" fontId="30" fillId="21" borderId="11" xfId="0" applyFont="1" applyFill="1" applyBorder="1" applyAlignment="1">
      <alignment vertical="top"/>
    </xf>
    <xf numFmtId="164" fontId="31" fillId="21" borderId="11" xfId="0" applyFont="1" applyFill="1" applyBorder="1" applyAlignment="1">
      <alignment vertical="top"/>
    </xf>
    <xf numFmtId="2" fontId="28" fillId="0" borderId="11" xfId="0" applyNumberFormat="1" applyFont="1" applyBorder="1" applyAlignment="1">
      <alignment horizontal="left" vertical="top" wrapText="1" indent="1"/>
    </xf>
    <xf numFmtId="2" fontId="28" fillId="0" borderId="11" xfId="0" applyNumberFormat="1" applyFont="1" applyBorder="1" applyAlignment="1">
      <alignment vertical="top"/>
    </xf>
    <xf numFmtId="166" fontId="22" fillId="20" borderId="14" xfId="0" applyNumberFormat="1" applyFont="1" applyFill="1" applyBorder="1" applyAlignment="1">
      <alignment horizontal="left" vertical="top"/>
    </xf>
    <xf numFmtId="164" fontId="22" fillId="20" borderId="14" xfId="0" applyFont="1" applyFill="1" applyBorder="1" applyAlignment="1">
      <alignment vertical="top"/>
    </xf>
    <xf numFmtId="1" fontId="22" fillId="20" borderId="14" xfId="0" applyNumberFormat="1" applyFont="1" applyFill="1" applyBorder="1" applyAlignment="1">
      <alignment vertical="top"/>
    </xf>
    <xf numFmtId="164" fontId="21" fillId="20" borderId="0" xfId="0" applyFont="1" applyFill="1" applyAlignment="1">
      <alignment vertical="top"/>
    </xf>
    <xf numFmtId="167" fontId="22" fillId="20" borderId="14" xfId="0" applyNumberFormat="1" applyFont="1" applyFill="1" applyBorder="1" applyAlignment="1">
      <alignment horizontal="left" vertical="top"/>
    </xf>
    <xf numFmtId="164" fontId="22" fillId="19" borderId="14" xfId="0" applyFont="1" applyFill="1" applyBorder="1" applyAlignment="1">
      <alignment horizontal="left" vertical="top" wrapText="1" indent="1"/>
    </xf>
    <xf numFmtId="164" fontId="0" fillId="0" borderId="11" xfId="0" applyBorder="1" applyAlignment="1">
      <alignment vertical="top" wrapText="1"/>
    </xf>
    <xf numFmtId="165" fontId="22" fillId="21" borderId="11" xfId="0" applyNumberFormat="1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1"/>
  <sheetViews>
    <sheetView tabSelected="1" zoomScale="120" zoomScaleNormal="120" workbookViewId="0">
      <selection activeCell="B21" sqref="B21"/>
    </sheetView>
  </sheetViews>
  <sheetFormatPr defaultColWidth="8.85546875" defaultRowHeight="19.5" customHeight="1" x14ac:dyDescent="0.4"/>
  <cols>
    <col min="1" max="1" width="4.5703125" style="9" customWidth="1"/>
    <col min="2" max="2" width="3.7109375" style="1" customWidth="1"/>
    <col min="3" max="3" width="41.42578125" style="5" customWidth="1"/>
    <col min="4" max="4" width="9.140625" style="1" customWidth="1"/>
    <col min="5" max="5" width="3.42578125" style="45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2" ht="23.5" customHeight="1" x14ac:dyDescent="0.4">
      <c r="A1" s="15" t="s">
        <v>109</v>
      </c>
      <c r="B1" s="16"/>
      <c r="C1" s="17" t="s">
        <v>60</v>
      </c>
      <c r="D1" s="16"/>
      <c r="E1" s="39"/>
      <c r="F1" s="16"/>
    </row>
    <row r="2" spans="1:252" ht="24" customHeight="1" x14ac:dyDescent="0.4">
      <c r="A2" s="15"/>
      <c r="B2" s="16"/>
      <c r="C2" s="17" t="s">
        <v>61</v>
      </c>
      <c r="D2" s="16"/>
      <c r="E2" s="39"/>
      <c r="F2" s="16"/>
    </row>
    <row r="3" spans="1:252" ht="19.5" customHeight="1" x14ac:dyDescent="0.4">
      <c r="A3" s="15"/>
      <c r="B3" s="16"/>
      <c r="C3" s="18"/>
      <c r="D3" s="16"/>
      <c r="E3" s="39"/>
      <c r="F3" s="16"/>
    </row>
    <row r="4" spans="1:252" ht="22.5" customHeight="1" x14ac:dyDescent="0.4">
      <c r="A4" s="19" t="s">
        <v>0</v>
      </c>
      <c r="B4" s="16" t="s">
        <v>1</v>
      </c>
      <c r="C4" s="18" t="s">
        <v>2</v>
      </c>
      <c r="D4" s="16"/>
      <c r="E4" s="39" t="s">
        <v>1</v>
      </c>
      <c r="F4" s="11" t="s">
        <v>1</v>
      </c>
    </row>
    <row r="5" spans="1:252" ht="19.5" customHeight="1" x14ac:dyDescent="0.4">
      <c r="A5" s="20"/>
      <c r="B5" s="21"/>
      <c r="C5" s="22" t="s">
        <v>3</v>
      </c>
      <c r="D5" s="23"/>
      <c r="E5" s="40"/>
      <c r="F5" s="23"/>
    </row>
    <row r="6" spans="1:252" ht="19.5" customHeight="1" x14ac:dyDescent="0.4">
      <c r="A6" s="24"/>
      <c r="B6" s="25"/>
      <c r="C6" s="26" t="s">
        <v>4</v>
      </c>
      <c r="D6" s="25"/>
      <c r="E6" s="41"/>
      <c r="F6" s="27"/>
    </row>
    <row r="7" spans="1:252" s="3" customFormat="1" ht="7.5" customHeight="1" x14ac:dyDescent="0.4">
      <c r="A7" s="15"/>
      <c r="B7" s="16"/>
      <c r="C7" s="18"/>
      <c r="D7" s="16"/>
      <c r="E7" s="39"/>
      <c r="F7" s="11"/>
      <c r="L7" s="4"/>
      <c r="R7" s="4"/>
      <c r="X7" s="4"/>
      <c r="AD7" s="4"/>
      <c r="AJ7" s="4"/>
      <c r="AP7" s="4"/>
      <c r="AV7" s="4"/>
      <c r="BB7" s="4"/>
      <c r="BH7" s="4"/>
      <c r="BN7" s="4"/>
      <c r="BT7" s="4"/>
      <c r="BZ7" s="4"/>
      <c r="CF7" s="4"/>
      <c r="CL7" s="4"/>
      <c r="CR7" s="4"/>
      <c r="CX7" s="4"/>
      <c r="DD7" s="4"/>
      <c r="DJ7" s="4"/>
      <c r="DP7" s="4"/>
      <c r="DV7" s="4"/>
      <c r="EB7" s="4"/>
      <c r="EH7" s="4"/>
      <c r="EN7" s="4"/>
      <c r="ET7" s="4"/>
      <c r="EZ7" s="4"/>
      <c r="FF7" s="4"/>
      <c r="FL7" s="4"/>
      <c r="FR7" s="4"/>
      <c r="FX7" s="4"/>
      <c r="GD7" s="4"/>
      <c r="GJ7" s="4"/>
      <c r="GP7" s="4"/>
      <c r="GV7" s="4"/>
      <c r="HB7" s="4"/>
      <c r="HH7" s="4"/>
      <c r="HN7" s="4"/>
      <c r="HT7" s="4"/>
      <c r="HZ7" s="4"/>
      <c r="IF7" s="4"/>
      <c r="IL7" s="4"/>
      <c r="IR7" s="4"/>
    </row>
    <row r="8" spans="1:252" ht="14" customHeight="1" x14ac:dyDescent="0.4">
      <c r="A8" s="58">
        <f>1</f>
        <v>1</v>
      </c>
      <c r="B8" s="59"/>
      <c r="C8" s="60" t="s">
        <v>5</v>
      </c>
      <c r="D8" s="59" t="s">
        <v>6</v>
      </c>
      <c r="E8" s="61">
        <v>15</v>
      </c>
      <c r="F8" s="62">
        <f>TIME(13,0,0)</f>
        <v>0.54166666666666663</v>
      </c>
    </row>
    <row r="9" spans="1:252" ht="16" customHeight="1" x14ac:dyDescent="0.4">
      <c r="A9" s="58">
        <f>2</f>
        <v>2</v>
      </c>
      <c r="B9" s="59" t="s">
        <v>7</v>
      </c>
      <c r="C9" s="60" t="s">
        <v>8</v>
      </c>
      <c r="D9" s="59" t="s">
        <v>6</v>
      </c>
      <c r="E9" s="61">
        <v>10</v>
      </c>
      <c r="F9" s="62">
        <f>F8+TIME(0,E8,0)</f>
        <v>0.55208333333333326</v>
      </c>
    </row>
    <row r="10" spans="1:252" ht="12.5" customHeight="1" x14ac:dyDescent="0.4">
      <c r="A10" s="63"/>
      <c r="B10" s="64"/>
      <c r="C10" s="65"/>
      <c r="D10" s="64"/>
      <c r="E10" s="66"/>
      <c r="F10" s="62">
        <f t="shared" ref="F10:F93" si="0">F9+TIME(0,E9,0)</f>
        <v>0.55902777777777768</v>
      </c>
    </row>
    <row r="11" spans="1:252" ht="13" customHeight="1" x14ac:dyDescent="0.4">
      <c r="A11" s="67">
        <f>3</f>
        <v>3</v>
      </c>
      <c r="B11" s="68" t="s">
        <v>9</v>
      </c>
      <c r="C11" s="69" t="s">
        <v>22</v>
      </c>
      <c r="D11" s="68" t="s">
        <v>6</v>
      </c>
      <c r="E11" s="70">
        <v>5</v>
      </c>
      <c r="F11" s="62">
        <f t="shared" si="0"/>
        <v>0.55902777777777768</v>
      </c>
    </row>
    <row r="12" spans="1:252" ht="14" customHeight="1" x14ac:dyDescent="0.4">
      <c r="A12" s="71"/>
      <c r="B12" s="72"/>
      <c r="C12" s="38"/>
      <c r="D12" s="72"/>
      <c r="E12" s="73"/>
      <c r="F12" s="62">
        <f t="shared" si="0"/>
        <v>0.56249999999999989</v>
      </c>
    </row>
    <row r="13" spans="1:252" ht="17" customHeight="1" x14ac:dyDescent="0.4">
      <c r="A13" s="51">
        <f>4</f>
        <v>4</v>
      </c>
      <c r="B13" s="46"/>
      <c r="C13" s="14" t="s">
        <v>10</v>
      </c>
      <c r="D13" s="46"/>
      <c r="E13" s="42"/>
      <c r="F13" s="62">
        <f t="shared" si="0"/>
        <v>0.56249999999999989</v>
      </c>
    </row>
    <row r="14" spans="1:252" ht="17" customHeight="1" x14ac:dyDescent="0.4">
      <c r="A14" s="51">
        <f t="shared" ref="A14:A20" si="1">A13+0.01</f>
        <v>4.01</v>
      </c>
      <c r="B14" s="46" t="s">
        <v>7</v>
      </c>
      <c r="C14" s="14" t="s">
        <v>63</v>
      </c>
      <c r="D14" s="46" t="s">
        <v>11</v>
      </c>
      <c r="E14" s="42">
        <v>15</v>
      </c>
      <c r="F14" s="62">
        <f t="shared" si="0"/>
        <v>0.56249999999999989</v>
      </c>
    </row>
    <row r="15" spans="1:252" s="2" customFormat="1" ht="12.5" customHeight="1" x14ac:dyDescent="0.4">
      <c r="A15" s="51">
        <f t="shared" si="1"/>
        <v>4.0199999999999996</v>
      </c>
      <c r="C15" s="14" t="s">
        <v>64</v>
      </c>
      <c r="E15" s="42"/>
      <c r="F15" s="62">
        <f t="shared" si="0"/>
        <v>0.57291666666666652</v>
      </c>
    </row>
    <row r="16" spans="1:252" s="2" customFormat="1" ht="12.5" customHeight="1" x14ac:dyDescent="0.4">
      <c r="A16" s="77">
        <f t="shared" ref="A16:A17" si="2">A15+0.001</f>
        <v>4.0209999999999999</v>
      </c>
      <c r="B16" s="46" t="s">
        <v>46</v>
      </c>
      <c r="C16" s="29" t="s">
        <v>110</v>
      </c>
      <c r="D16" s="46" t="s">
        <v>12</v>
      </c>
      <c r="E16" s="42">
        <v>15</v>
      </c>
      <c r="F16" s="62">
        <f t="shared" si="0"/>
        <v>0.57291666666666652</v>
      </c>
    </row>
    <row r="17" spans="1:6" s="2" customFormat="1" ht="12.5" customHeight="1" x14ac:dyDescent="0.4">
      <c r="A17" s="77">
        <f t="shared" si="2"/>
        <v>4.0220000000000002</v>
      </c>
      <c r="B17" s="46" t="s">
        <v>7</v>
      </c>
      <c r="C17" s="29" t="s">
        <v>111</v>
      </c>
      <c r="D17" s="46" t="s">
        <v>12</v>
      </c>
      <c r="E17" s="42">
        <v>5</v>
      </c>
      <c r="F17" s="62">
        <f t="shared" si="0"/>
        <v>0.58333333333333315</v>
      </c>
    </row>
    <row r="18" spans="1:6" s="2" customFormat="1" ht="33.5" customHeight="1" x14ac:dyDescent="0.4">
      <c r="A18" s="51">
        <f>A15+0.01</f>
        <v>4.0299999999999994</v>
      </c>
      <c r="B18" s="46" t="s">
        <v>9</v>
      </c>
      <c r="C18" s="14" t="s">
        <v>73</v>
      </c>
      <c r="D18" s="46" t="s">
        <v>37</v>
      </c>
      <c r="E18" s="42">
        <v>5</v>
      </c>
      <c r="F18" s="62">
        <f t="shared" si="0"/>
        <v>0.58680555555555536</v>
      </c>
    </row>
    <row r="19" spans="1:6" s="2" customFormat="1" ht="12.5" customHeight="1" x14ac:dyDescent="0.4">
      <c r="A19" s="51">
        <f t="shared" si="1"/>
        <v>4.0399999999999991</v>
      </c>
      <c r="B19" s="46" t="s">
        <v>7</v>
      </c>
      <c r="C19" s="14" t="s">
        <v>67</v>
      </c>
      <c r="D19" s="46" t="s">
        <v>17</v>
      </c>
      <c r="E19" s="42">
        <v>5</v>
      </c>
      <c r="F19" s="62">
        <f t="shared" si="0"/>
        <v>0.59027777777777757</v>
      </c>
    </row>
    <row r="20" spans="1:6" s="2" customFormat="1" ht="34" customHeight="1" x14ac:dyDescent="0.4">
      <c r="A20" s="51">
        <f t="shared" si="1"/>
        <v>4.0499999999999989</v>
      </c>
      <c r="B20" s="46" t="s">
        <v>96</v>
      </c>
      <c r="C20" s="14" t="s">
        <v>108</v>
      </c>
      <c r="D20" s="46" t="s">
        <v>54</v>
      </c>
      <c r="E20" s="42">
        <v>5</v>
      </c>
      <c r="F20" s="62">
        <f t="shared" si="0"/>
        <v>0.59374999999999978</v>
      </c>
    </row>
    <row r="21" spans="1:6" s="2" customFormat="1" ht="12.5" customHeight="1" x14ac:dyDescent="0.4">
      <c r="A21" s="51"/>
      <c r="B21" s="46"/>
      <c r="C21" s="14"/>
      <c r="D21" s="46"/>
      <c r="E21" s="42"/>
      <c r="F21" s="62">
        <f t="shared" si="0"/>
        <v>0.59722222222222199</v>
      </c>
    </row>
    <row r="22" spans="1:6" ht="12" customHeight="1" x14ac:dyDescent="0.4">
      <c r="A22" s="51">
        <v>5</v>
      </c>
      <c r="B22" s="12"/>
      <c r="C22" s="74" t="s">
        <v>13</v>
      </c>
      <c r="D22" s="12"/>
      <c r="E22" s="42"/>
      <c r="F22" s="62">
        <f t="shared" si="0"/>
        <v>0.59722222222222199</v>
      </c>
    </row>
    <row r="23" spans="1:6" ht="12" customHeight="1" x14ac:dyDescent="0.4">
      <c r="A23" s="51">
        <f t="shared" ref="A23:A33" si="3">A22+0.01</f>
        <v>5.01</v>
      </c>
      <c r="C23" s="14" t="s">
        <v>29</v>
      </c>
      <c r="E23" s="42"/>
      <c r="F23" s="62">
        <f t="shared" si="0"/>
        <v>0.59722222222222199</v>
      </c>
    </row>
    <row r="24" spans="1:6" ht="87" customHeight="1" x14ac:dyDescent="0.4">
      <c r="A24" s="75">
        <f>A23+0.001</f>
        <v>5.0110000000000001</v>
      </c>
      <c r="B24" s="52" t="s">
        <v>68</v>
      </c>
      <c r="C24" s="53" t="s">
        <v>75</v>
      </c>
      <c r="D24" s="52" t="s">
        <v>31</v>
      </c>
      <c r="E24" s="76">
        <v>0</v>
      </c>
      <c r="F24" s="96">
        <f t="shared" si="0"/>
        <v>0.59722222222222199</v>
      </c>
    </row>
    <row r="25" spans="1:6" s="6" customFormat="1" ht="15" customHeight="1" x14ac:dyDescent="0.4">
      <c r="A25" s="77">
        <f t="shared" ref="A25:A26" si="4">A24+0.001</f>
        <v>5.0120000000000005</v>
      </c>
      <c r="B25" s="57" t="s">
        <v>46</v>
      </c>
      <c r="C25" s="56" t="s">
        <v>85</v>
      </c>
      <c r="D25" s="57" t="s">
        <v>31</v>
      </c>
      <c r="E25" s="78">
        <v>15</v>
      </c>
      <c r="F25" s="62">
        <f t="shared" si="0"/>
        <v>0.59722222222222199</v>
      </c>
    </row>
    <row r="26" spans="1:6" s="6" customFormat="1" ht="26" customHeight="1" x14ac:dyDescent="0.4">
      <c r="A26" s="77">
        <f t="shared" si="4"/>
        <v>5.0130000000000008</v>
      </c>
      <c r="B26" s="57" t="s">
        <v>46</v>
      </c>
      <c r="C26" s="56" t="s">
        <v>86</v>
      </c>
      <c r="D26" s="57" t="s">
        <v>31</v>
      </c>
      <c r="E26" s="78">
        <v>3</v>
      </c>
      <c r="F26" s="62">
        <f t="shared" si="0"/>
        <v>0.60763888888888862</v>
      </c>
    </row>
    <row r="27" spans="1:6" ht="19.5" customHeight="1" x14ac:dyDescent="0.4">
      <c r="A27" s="51">
        <f>A23+0.01</f>
        <v>5.0199999999999996</v>
      </c>
      <c r="B27" s="12"/>
      <c r="C27" s="14" t="s">
        <v>30</v>
      </c>
      <c r="D27" s="54"/>
      <c r="E27" s="42"/>
      <c r="F27" s="62">
        <f t="shared" si="0"/>
        <v>0.60972222222222194</v>
      </c>
    </row>
    <row r="28" spans="1:6" ht="14" customHeight="1" x14ac:dyDescent="0.4">
      <c r="A28" s="77">
        <f>A27+0.001</f>
        <v>5.0209999999999999</v>
      </c>
      <c r="B28" s="12" t="s">
        <v>46</v>
      </c>
      <c r="C28" s="29" t="s">
        <v>76</v>
      </c>
      <c r="D28" s="12" t="s">
        <v>54</v>
      </c>
      <c r="E28" s="42">
        <v>3</v>
      </c>
      <c r="F28" s="62">
        <f t="shared" si="0"/>
        <v>0.60972222222222194</v>
      </c>
    </row>
    <row r="29" spans="1:6" ht="19.5" customHeight="1" x14ac:dyDescent="0.4">
      <c r="A29" s="51">
        <f>A27+0.01</f>
        <v>5.0299999999999994</v>
      </c>
      <c r="C29" s="14" t="s">
        <v>35</v>
      </c>
      <c r="E29" s="42"/>
      <c r="F29" s="62">
        <f t="shared" si="0"/>
        <v>0.61180555555555527</v>
      </c>
    </row>
    <row r="30" spans="1:6" ht="19.5" customHeight="1" x14ac:dyDescent="0.4">
      <c r="A30" s="77">
        <f>A29+0.001</f>
        <v>5.0309999999999997</v>
      </c>
      <c r="B30" s="12" t="s">
        <v>46</v>
      </c>
      <c r="C30" s="29" t="s">
        <v>87</v>
      </c>
      <c r="D30" s="12" t="s">
        <v>33</v>
      </c>
      <c r="E30" s="42">
        <v>3</v>
      </c>
      <c r="F30" s="62">
        <f t="shared" si="0"/>
        <v>0.61180555555555527</v>
      </c>
    </row>
    <row r="31" spans="1:6" ht="19.5" customHeight="1" x14ac:dyDescent="0.4">
      <c r="A31" s="97">
        <f>A29+0.01</f>
        <v>5.0399999999999991</v>
      </c>
      <c r="B31" s="98"/>
      <c r="C31" s="99" t="s">
        <v>24</v>
      </c>
      <c r="D31" s="98" t="s">
        <v>55</v>
      </c>
      <c r="E31" s="100"/>
      <c r="F31" s="101">
        <f t="shared" si="0"/>
        <v>0.6138888888888886</v>
      </c>
    </row>
    <row r="32" spans="1:6" ht="19.5" customHeight="1" x14ac:dyDescent="0.4">
      <c r="A32" s="97">
        <f>A31+0.01</f>
        <v>5.0499999999999989</v>
      </c>
      <c r="B32" s="98" t="s">
        <v>46</v>
      </c>
      <c r="C32" s="99" t="s">
        <v>25</v>
      </c>
      <c r="D32" s="98" t="s">
        <v>37</v>
      </c>
      <c r="E32" s="100"/>
      <c r="F32" s="101">
        <f t="shared" si="0"/>
        <v>0.6138888888888886</v>
      </c>
    </row>
    <row r="33" spans="1:6" ht="19.5" customHeight="1" x14ac:dyDescent="0.4">
      <c r="A33" s="97">
        <f t="shared" si="3"/>
        <v>5.0599999999999987</v>
      </c>
      <c r="B33" s="98" t="s">
        <v>46</v>
      </c>
      <c r="C33" s="99" t="s">
        <v>26</v>
      </c>
      <c r="D33" s="98" t="s">
        <v>34</v>
      </c>
      <c r="E33" s="100"/>
      <c r="F33" s="101">
        <f t="shared" si="0"/>
        <v>0.6138888888888886</v>
      </c>
    </row>
    <row r="34" spans="1:6" ht="14.5" customHeight="1" x14ac:dyDescent="0.4">
      <c r="A34" s="51">
        <f>A33+0.01</f>
        <v>5.0699999999999985</v>
      </c>
      <c r="C34" s="14" t="s">
        <v>27</v>
      </c>
      <c r="E34" s="42"/>
      <c r="F34" s="62">
        <f t="shared" si="0"/>
        <v>0.6138888888888886</v>
      </c>
    </row>
    <row r="35" spans="1:6" ht="15" customHeight="1" x14ac:dyDescent="0.4">
      <c r="A35" s="77">
        <f>A34+0.001</f>
        <v>5.0709999999999988</v>
      </c>
      <c r="B35" s="12" t="s">
        <v>9</v>
      </c>
      <c r="C35" s="29" t="s">
        <v>77</v>
      </c>
      <c r="D35" s="12" t="s">
        <v>32</v>
      </c>
      <c r="E35" s="42">
        <v>2</v>
      </c>
      <c r="F35" s="62">
        <f t="shared" si="0"/>
        <v>0.6138888888888886</v>
      </c>
    </row>
    <row r="36" spans="1:6" ht="19.5" customHeight="1" x14ac:dyDescent="0.4">
      <c r="A36" s="51">
        <f>A34+0.01</f>
        <v>5.0799999999999983</v>
      </c>
      <c r="C36" s="14" t="s">
        <v>28</v>
      </c>
      <c r="E36" s="42"/>
      <c r="F36" s="62">
        <f t="shared" si="0"/>
        <v>0.61527777777777748</v>
      </c>
    </row>
    <row r="37" spans="1:6" ht="25.5" customHeight="1" x14ac:dyDescent="0.4">
      <c r="A37" s="75">
        <f t="shared" ref="A37:A39" si="5">A36+0.001</f>
        <v>5.0809999999999986</v>
      </c>
      <c r="B37" s="52" t="s">
        <v>68</v>
      </c>
      <c r="C37" s="53" t="s">
        <v>74</v>
      </c>
      <c r="D37" s="52" t="s">
        <v>56</v>
      </c>
      <c r="E37" s="76">
        <v>0</v>
      </c>
      <c r="F37" s="96">
        <f t="shared" si="0"/>
        <v>0.61527777777777748</v>
      </c>
    </row>
    <row r="38" spans="1:6" ht="13" customHeight="1" x14ac:dyDescent="0.4">
      <c r="A38" s="75">
        <f t="shared" si="5"/>
        <v>5.081999999999999</v>
      </c>
      <c r="B38" s="52" t="s">
        <v>68</v>
      </c>
      <c r="C38" s="53" t="s">
        <v>78</v>
      </c>
      <c r="D38" s="52" t="s">
        <v>56</v>
      </c>
      <c r="E38" s="76">
        <v>0</v>
      </c>
      <c r="F38" s="96">
        <f t="shared" si="0"/>
        <v>0.61527777777777748</v>
      </c>
    </row>
    <row r="39" spans="1:6" ht="19.5" customHeight="1" x14ac:dyDescent="0.4">
      <c r="A39" s="104">
        <f t="shared" si="5"/>
        <v>5.0829999999999993</v>
      </c>
      <c r="B39" s="105" t="s">
        <v>68</v>
      </c>
      <c r="C39" s="132" t="s">
        <v>79</v>
      </c>
      <c r="D39" s="105" t="s">
        <v>56</v>
      </c>
      <c r="E39" s="106">
        <v>0</v>
      </c>
      <c r="F39" s="107">
        <f t="shared" si="0"/>
        <v>0.61527777777777748</v>
      </c>
    </row>
    <row r="40" spans="1:6" ht="19.5" customHeight="1" x14ac:dyDescent="0.4">
      <c r="A40" s="51"/>
      <c r="B40" s="13"/>
      <c r="C40" s="133"/>
      <c r="D40" s="54"/>
      <c r="E40" s="42"/>
      <c r="F40" s="80">
        <f t="shared" si="0"/>
        <v>0.61527777777777748</v>
      </c>
    </row>
    <row r="41" spans="1:6" ht="19.5" customHeight="1" x14ac:dyDescent="0.4">
      <c r="A41" s="122">
        <v>5.99</v>
      </c>
      <c r="B41" s="123"/>
      <c r="C41" s="83" t="s">
        <v>52</v>
      </c>
      <c r="D41" s="124"/>
      <c r="E41" s="84">
        <v>15</v>
      </c>
      <c r="F41" s="134">
        <f t="shared" si="0"/>
        <v>0.61527777777777748</v>
      </c>
    </row>
    <row r="42" spans="1:6" ht="19.5" customHeight="1" x14ac:dyDescent="0.4">
      <c r="A42" s="51"/>
      <c r="B42" s="13"/>
      <c r="C42" s="133"/>
      <c r="D42" s="54"/>
      <c r="E42" s="42"/>
      <c r="F42" s="80">
        <f t="shared" si="0"/>
        <v>0.62569444444444411</v>
      </c>
    </row>
    <row r="43" spans="1:6" ht="26" customHeight="1" x14ac:dyDescent="0.4">
      <c r="A43" s="51">
        <v>6</v>
      </c>
      <c r="B43" s="12"/>
      <c r="C43" s="14" t="s">
        <v>57</v>
      </c>
      <c r="D43" s="12"/>
      <c r="E43" s="42"/>
      <c r="F43" s="80">
        <f t="shared" si="0"/>
        <v>0.62569444444444411</v>
      </c>
    </row>
    <row r="44" spans="1:6" s="6" customFormat="1" ht="19.5" customHeight="1" x14ac:dyDescent="0.4">
      <c r="A44" s="82">
        <f t="shared" ref="A44:A55" si="6">A43+0.01</f>
        <v>6.01</v>
      </c>
      <c r="C44" s="121" t="s">
        <v>29</v>
      </c>
      <c r="E44" s="92"/>
      <c r="F44" s="108">
        <f t="shared" si="0"/>
        <v>0.62569444444444411</v>
      </c>
    </row>
    <row r="45" spans="1:6" s="6" customFormat="1" ht="46" customHeight="1" x14ac:dyDescent="0.4">
      <c r="A45" s="75">
        <f>A44+0.001</f>
        <v>6.0110000000000001</v>
      </c>
      <c r="B45" s="52" t="s">
        <v>69</v>
      </c>
      <c r="C45" s="53" t="s">
        <v>70</v>
      </c>
      <c r="D45" s="52" t="s">
        <v>31</v>
      </c>
      <c r="E45" s="76">
        <v>0</v>
      </c>
      <c r="F45" s="96">
        <f t="shared" si="0"/>
        <v>0.62569444444444411</v>
      </c>
    </row>
    <row r="46" spans="1:6" s="6" customFormat="1" ht="25.5" customHeight="1" x14ac:dyDescent="0.4">
      <c r="A46" s="79">
        <f>A45+0.001</f>
        <v>6.0120000000000005</v>
      </c>
      <c r="B46" s="57" t="s">
        <v>7</v>
      </c>
      <c r="C46" s="56" t="s">
        <v>84</v>
      </c>
      <c r="D46" s="57" t="s">
        <v>31</v>
      </c>
      <c r="E46" s="78">
        <v>3</v>
      </c>
      <c r="F46" s="62">
        <f t="shared" si="0"/>
        <v>0.62569444444444411</v>
      </c>
    </row>
    <row r="47" spans="1:6" s="6" customFormat="1" ht="19.5" customHeight="1" x14ac:dyDescent="0.4">
      <c r="A47" s="51">
        <f>A44+0.01</f>
        <v>6.02</v>
      </c>
      <c r="C47" s="14" t="s">
        <v>30</v>
      </c>
      <c r="E47" s="42"/>
      <c r="F47" s="62">
        <f t="shared" si="0"/>
        <v>0.62777777777777743</v>
      </c>
    </row>
    <row r="48" spans="1:6" s="6" customFormat="1" ht="19.5" customHeight="1" x14ac:dyDescent="0.4">
      <c r="A48" s="77">
        <f>A47+0.001</f>
        <v>6.0209999999999999</v>
      </c>
      <c r="B48" s="12" t="s">
        <v>7</v>
      </c>
      <c r="C48" s="29" t="s">
        <v>65</v>
      </c>
      <c r="D48" s="12" t="s">
        <v>54</v>
      </c>
      <c r="E48" s="42">
        <v>3</v>
      </c>
      <c r="F48" s="62">
        <f t="shared" si="0"/>
        <v>0.62777777777777743</v>
      </c>
    </row>
    <row r="49" spans="1:6" ht="19.5" customHeight="1" x14ac:dyDescent="0.4">
      <c r="A49" s="97">
        <f>A47+0.01</f>
        <v>6.0299999999999994</v>
      </c>
      <c r="B49" s="98"/>
      <c r="C49" s="99" t="s">
        <v>35</v>
      </c>
      <c r="D49" s="98" t="s">
        <v>33</v>
      </c>
      <c r="E49" s="100"/>
      <c r="F49" s="101">
        <f t="shared" si="0"/>
        <v>0.62986111111111076</v>
      </c>
    </row>
    <row r="50" spans="1:6" ht="19.5" customHeight="1" x14ac:dyDescent="0.4">
      <c r="A50" s="97">
        <f t="shared" si="6"/>
        <v>6.0399999999999991</v>
      </c>
      <c r="B50" s="102"/>
      <c r="C50" s="99" t="s">
        <v>24</v>
      </c>
      <c r="D50" s="98" t="s">
        <v>55</v>
      </c>
      <c r="E50" s="103"/>
      <c r="F50" s="101">
        <f t="shared" si="0"/>
        <v>0.62986111111111076</v>
      </c>
    </row>
    <row r="51" spans="1:6" ht="19.5" customHeight="1" x14ac:dyDescent="0.4">
      <c r="A51" s="97">
        <f>A50+0.01</f>
        <v>6.0499999999999989</v>
      </c>
      <c r="B51" s="98" t="s">
        <v>7</v>
      </c>
      <c r="C51" s="99" t="s">
        <v>25</v>
      </c>
      <c r="D51" s="98" t="s">
        <v>37</v>
      </c>
      <c r="E51" s="100"/>
      <c r="F51" s="101">
        <f t="shared" si="0"/>
        <v>0.62986111111111076</v>
      </c>
    </row>
    <row r="52" spans="1:6" ht="19.5" customHeight="1" x14ac:dyDescent="0.4">
      <c r="A52" s="51">
        <f t="shared" si="6"/>
        <v>6.0599999999999987</v>
      </c>
      <c r="C52" s="14" t="s">
        <v>26</v>
      </c>
      <c r="E52" s="42"/>
      <c r="F52" s="62">
        <f t="shared" si="0"/>
        <v>0.62986111111111076</v>
      </c>
    </row>
    <row r="53" spans="1:6" s="6" customFormat="1" ht="27" customHeight="1" x14ac:dyDescent="0.4">
      <c r="A53" s="79">
        <f>A52+0.001</f>
        <v>6.0609999999999991</v>
      </c>
      <c r="B53" s="57" t="s">
        <v>7</v>
      </c>
      <c r="C53" s="56" t="s">
        <v>71</v>
      </c>
      <c r="D53" s="57" t="s">
        <v>34</v>
      </c>
      <c r="E53" s="78">
        <v>15</v>
      </c>
      <c r="F53" s="114">
        <f t="shared" si="0"/>
        <v>0.62986111111111076</v>
      </c>
    </row>
    <row r="54" spans="1:6" ht="19.5" customHeight="1" x14ac:dyDescent="0.4">
      <c r="A54" s="97">
        <f>A52+0.01</f>
        <v>6.0699999999999985</v>
      </c>
      <c r="B54" s="98"/>
      <c r="C54" s="99" t="s">
        <v>27</v>
      </c>
      <c r="D54" s="98" t="s">
        <v>32</v>
      </c>
      <c r="E54" s="100"/>
      <c r="F54" s="101">
        <f t="shared" si="0"/>
        <v>0.64027777777777739</v>
      </c>
    </row>
    <row r="55" spans="1:6" s="2" customFormat="1" ht="19.5" customHeight="1" x14ac:dyDescent="0.4">
      <c r="A55" s="97">
        <f t="shared" si="6"/>
        <v>6.0799999999999983</v>
      </c>
      <c r="B55" s="98"/>
      <c r="C55" s="99" t="s">
        <v>38</v>
      </c>
      <c r="D55" s="98" t="s">
        <v>50</v>
      </c>
      <c r="E55" s="100"/>
      <c r="F55" s="101">
        <f t="shared" si="0"/>
        <v>0.64027777777777739</v>
      </c>
    </row>
    <row r="56" spans="1:6" s="2" customFormat="1" ht="19.5" customHeight="1" x14ac:dyDescent="0.4">
      <c r="A56" s="51">
        <f>A55+0.01</f>
        <v>6.0899999999999981</v>
      </c>
      <c r="B56" s="12"/>
      <c r="C56" s="14" t="s">
        <v>28</v>
      </c>
      <c r="D56" s="12" t="s">
        <v>56</v>
      </c>
      <c r="F56" s="62">
        <f t="shared" si="0"/>
        <v>0.64027777777777739</v>
      </c>
    </row>
    <row r="57" spans="1:6" s="2" customFormat="1" ht="19.5" customHeight="1" x14ac:dyDescent="0.4">
      <c r="A57" s="77">
        <f>A56+0.001</f>
        <v>6.0909999999999984</v>
      </c>
      <c r="B57" s="12" t="s">
        <v>9</v>
      </c>
      <c r="C57" s="29" t="s">
        <v>94</v>
      </c>
      <c r="D57" s="12" t="s">
        <v>36</v>
      </c>
      <c r="E57" s="42">
        <v>5</v>
      </c>
      <c r="F57" s="62">
        <f t="shared" si="0"/>
        <v>0.64027777777777739</v>
      </c>
    </row>
    <row r="58" spans="1:6" s="2" customFormat="1" ht="19.5" customHeight="1" x14ac:dyDescent="0.4">
      <c r="A58" s="51"/>
      <c r="B58" s="13"/>
      <c r="C58" s="13"/>
      <c r="D58" s="13"/>
      <c r="E58" s="42"/>
      <c r="F58" s="62">
        <f t="shared" si="0"/>
        <v>0.6437499999999996</v>
      </c>
    </row>
    <row r="59" spans="1:6" s="2" customFormat="1" ht="19.5" customHeight="1" x14ac:dyDescent="0.4">
      <c r="A59" s="51">
        <v>7</v>
      </c>
      <c r="B59" s="12"/>
      <c r="C59" s="14" t="s">
        <v>51</v>
      </c>
      <c r="D59" s="46"/>
      <c r="E59" s="42"/>
      <c r="F59" s="62">
        <f t="shared" si="0"/>
        <v>0.6437499999999996</v>
      </c>
    </row>
    <row r="60" spans="1:6" s="2" customFormat="1" ht="19.5" customHeight="1" x14ac:dyDescent="0.4">
      <c r="A60" s="51">
        <f t="shared" ref="A60:A89" si="7">A59+0.01</f>
        <v>7.01</v>
      </c>
      <c r="B60" s="13"/>
      <c r="C60" s="14" t="s">
        <v>28</v>
      </c>
      <c r="D60" s="13"/>
      <c r="E60" s="43"/>
      <c r="F60" s="62">
        <f t="shared" si="0"/>
        <v>0.6437499999999996</v>
      </c>
    </row>
    <row r="61" spans="1:6" s="2" customFormat="1" ht="19.5" customHeight="1" x14ac:dyDescent="0.4">
      <c r="A61" s="75">
        <f t="shared" ref="A61:A69" si="8">A60+0.001</f>
        <v>7.0110000000000001</v>
      </c>
      <c r="B61" s="52" t="s">
        <v>68</v>
      </c>
      <c r="C61" s="55" t="s">
        <v>80</v>
      </c>
      <c r="D61" s="52" t="s">
        <v>56</v>
      </c>
      <c r="E61" s="76">
        <v>0</v>
      </c>
      <c r="F61" s="96">
        <f t="shared" si="0"/>
        <v>0.6437499999999996</v>
      </c>
    </row>
    <row r="62" spans="1:6" s="2" customFormat="1" ht="19.5" customHeight="1" x14ac:dyDescent="0.4">
      <c r="A62" s="75">
        <f t="shared" si="8"/>
        <v>7.0120000000000005</v>
      </c>
      <c r="B62" s="52" t="s">
        <v>68</v>
      </c>
      <c r="C62" s="55" t="s">
        <v>81</v>
      </c>
      <c r="D62" s="52" t="s">
        <v>56</v>
      </c>
      <c r="E62" s="76">
        <v>0</v>
      </c>
      <c r="F62" s="96">
        <f t="shared" si="0"/>
        <v>0.6437499999999996</v>
      </c>
    </row>
    <row r="63" spans="1:6" s="2" customFormat="1" ht="19.5" customHeight="1" x14ac:dyDescent="0.4">
      <c r="A63" s="115">
        <f t="shared" si="8"/>
        <v>7.0130000000000008</v>
      </c>
      <c r="B63" s="116"/>
      <c r="C63" s="117" t="s">
        <v>82</v>
      </c>
      <c r="D63" s="116" t="s">
        <v>56</v>
      </c>
      <c r="E63" s="118">
        <v>0</v>
      </c>
      <c r="F63" s="119">
        <f t="shared" si="0"/>
        <v>0.6437499999999996</v>
      </c>
    </row>
    <row r="64" spans="1:6" s="2" customFormat="1" ht="19.5" customHeight="1" x14ac:dyDescent="0.4">
      <c r="A64" s="104">
        <f t="shared" si="8"/>
        <v>7.0140000000000011</v>
      </c>
      <c r="B64" s="105" t="s">
        <v>68</v>
      </c>
      <c r="C64" s="53" t="s">
        <v>83</v>
      </c>
      <c r="D64" s="105" t="s">
        <v>56</v>
      </c>
      <c r="E64" s="106">
        <v>0</v>
      </c>
      <c r="F64" s="107">
        <f t="shared" si="0"/>
        <v>0.6437499999999996</v>
      </c>
    </row>
    <row r="65" spans="1:6" s="2" customFormat="1" ht="19.5" customHeight="1" x14ac:dyDescent="0.4">
      <c r="A65" s="104">
        <f t="shared" si="8"/>
        <v>7.0150000000000015</v>
      </c>
      <c r="B65" s="105" t="s">
        <v>9</v>
      </c>
      <c r="C65" s="53" t="s">
        <v>88</v>
      </c>
      <c r="D65" s="105" t="s">
        <v>56</v>
      </c>
      <c r="E65" s="106">
        <v>0</v>
      </c>
      <c r="F65" s="107">
        <f t="shared" si="0"/>
        <v>0.6437499999999996</v>
      </c>
    </row>
    <row r="66" spans="1:6" s="2" customFormat="1" ht="19.5" customHeight="1" x14ac:dyDescent="0.4">
      <c r="A66" s="104">
        <f t="shared" si="8"/>
        <v>7.0160000000000018</v>
      </c>
      <c r="B66" s="105" t="s">
        <v>9</v>
      </c>
      <c r="C66" s="53" t="s">
        <v>89</v>
      </c>
      <c r="D66" s="105" t="s">
        <v>56</v>
      </c>
      <c r="E66" s="106">
        <v>0</v>
      </c>
      <c r="F66" s="107">
        <f t="shared" si="0"/>
        <v>0.6437499999999996</v>
      </c>
    </row>
    <row r="67" spans="1:6" s="2" customFormat="1" ht="19.5" customHeight="1" x14ac:dyDescent="0.4">
      <c r="A67" s="104">
        <f t="shared" si="8"/>
        <v>7.0170000000000021</v>
      </c>
      <c r="B67" s="105" t="s">
        <v>9</v>
      </c>
      <c r="C67" s="53" t="s">
        <v>90</v>
      </c>
      <c r="D67" s="105" t="s">
        <v>56</v>
      </c>
      <c r="E67" s="106">
        <v>0</v>
      </c>
      <c r="F67" s="107">
        <f t="shared" si="0"/>
        <v>0.6437499999999996</v>
      </c>
    </row>
    <row r="68" spans="1:6" s="2" customFormat="1" ht="19.5" customHeight="1" x14ac:dyDescent="0.4">
      <c r="A68" s="104">
        <f t="shared" si="8"/>
        <v>7.0180000000000025</v>
      </c>
      <c r="B68" s="105" t="s">
        <v>9</v>
      </c>
      <c r="C68" s="53" t="s">
        <v>91</v>
      </c>
      <c r="D68" s="105" t="s">
        <v>56</v>
      </c>
      <c r="E68" s="106">
        <v>0</v>
      </c>
      <c r="F68" s="107">
        <f t="shared" si="0"/>
        <v>0.6437499999999996</v>
      </c>
    </row>
    <row r="69" spans="1:6" s="130" customFormat="1" ht="19.5" customHeight="1" x14ac:dyDescent="0.4">
      <c r="A69" s="127">
        <f t="shared" si="8"/>
        <v>7.0190000000000028</v>
      </c>
      <c r="B69" s="128" t="s">
        <v>46</v>
      </c>
      <c r="C69" s="56" t="s">
        <v>98</v>
      </c>
      <c r="D69" s="128" t="s">
        <v>56</v>
      </c>
      <c r="E69" s="129">
        <v>3</v>
      </c>
      <c r="F69" s="80">
        <f t="shared" si="0"/>
        <v>0.6437499999999996</v>
      </c>
    </row>
    <row r="70" spans="1:6" s="130" customFormat="1" ht="19.5" customHeight="1" x14ac:dyDescent="0.4">
      <c r="A70" s="131">
        <f>A69+0.0001</f>
        <v>7.0191000000000026</v>
      </c>
      <c r="B70" s="128" t="s">
        <v>46</v>
      </c>
      <c r="C70" s="56" t="s">
        <v>99</v>
      </c>
      <c r="D70" s="128" t="s">
        <v>56</v>
      </c>
      <c r="E70" s="129">
        <v>3</v>
      </c>
      <c r="F70" s="80">
        <f t="shared" si="0"/>
        <v>0.64583333333333293</v>
      </c>
    </row>
    <row r="71" spans="1:6" s="130" customFormat="1" ht="19.5" customHeight="1" x14ac:dyDescent="0.4">
      <c r="A71" s="131">
        <f>A70+0.0001</f>
        <v>7.0192000000000023</v>
      </c>
      <c r="B71" s="128" t="s">
        <v>46</v>
      </c>
      <c r="C71" s="56" t="s">
        <v>100</v>
      </c>
      <c r="D71" s="128" t="s">
        <v>56</v>
      </c>
      <c r="E71" s="129">
        <v>3</v>
      </c>
      <c r="F71" s="80">
        <f t="shared" si="0"/>
        <v>0.64791666666666625</v>
      </c>
    </row>
    <row r="72" spans="1:6" s="130" customFormat="1" ht="48" customHeight="1" x14ac:dyDescent="0.4">
      <c r="A72" s="131">
        <f>A71+0.0001</f>
        <v>7.0193000000000021</v>
      </c>
      <c r="B72" s="128" t="s">
        <v>9</v>
      </c>
      <c r="C72" s="56" t="s">
        <v>101</v>
      </c>
      <c r="D72" s="128" t="s">
        <v>56</v>
      </c>
      <c r="E72" s="129">
        <v>3</v>
      </c>
      <c r="F72" s="80">
        <f t="shared" si="0"/>
        <v>0.64999999999999958</v>
      </c>
    </row>
    <row r="73" spans="1:6" s="2" customFormat="1" ht="19.5" customHeight="1" x14ac:dyDescent="0.4">
      <c r="A73" s="51">
        <f>A60+0.01</f>
        <v>7.02</v>
      </c>
      <c r="B73" s="12"/>
      <c r="C73" s="14" t="s">
        <v>29</v>
      </c>
      <c r="D73" s="13"/>
      <c r="E73" s="13"/>
      <c r="F73" s="80">
        <f t="shared" si="0"/>
        <v>0.6520833333333329</v>
      </c>
    </row>
    <row r="74" spans="1:6" s="2" customFormat="1" ht="27" customHeight="1" x14ac:dyDescent="0.4">
      <c r="A74" s="77">
        <f>A73+0.001</f>
        <v>7.0209999999999999</v>
      </c>
      <c r="B74" s="12" t="s">
        <v>46</v>
      </c>
      <c r="C74" s="29" t="s">
        <v>93</v>
      </c>
      <c r="D74" s="12" t="s">
        <v>31</v>
      </c>
      <c r="E74" s="42">
        <v>3</v>
      </c>
      <c r="F74" s="80">
        <f t="shared" si="0"/>
        <v>0.6520833333333329</v>
      </c>
    </row>
    <row r="75" spans="1:6" s="2" customFormat="1" ht="19.5" customHeight="1" x14ac:dyDescent="0.4">
      <c r="A75" s="51">
        <f>A73+0.01</f>
        <v>7.0299999999999994</v>
      </c>
      <c r="B75" s="13"/>
      <c r="C75" s="14" t="s">
        <v>30</v>
      </c>
      <c r="D75" s="13"/>
      <c r="E75" s="42"/>
      <c r="F75" s="80">
        <f t="shared" si="0"/>
        <v>0.65416666666666623</v>
      </c>
    </row>
    <row r="76" spans="1:6" s="2" customFormat="1" ht="19.5" customHeight="1" x14ac:dyDescent="0.4">
      <c r="A76" s="77">
        <f>A75+0.001</f>
        <v>7.0309999999999997</v>
      </c>
      <c r="B76" s="12" t="s">
        <v>46</v>
      </c>
      <c r="C76" s="29" t="s">
        <v>72</v>
      </c>
      <c r="D76" s="12" t="s">
        <v>54</v>
      </c>
      <c r="E76" s="42">
        <v>3</v>
      </c>
      <c r="F76" s="80">
        <f t="shared" si="0"/>
        <v>0.65416666666666623</v>
      </c>
    </row>
    <row r="77" spans="1:6" s="2" customFormat="1" ht="19.5" customHeight="1" x14ac:dyDescent="0.4">
      <c r="A77" s="77">
        <f>A76+0.001</f>
        <v>7.032</v>
      </c>
      <c r="B77" s="12" t="s">
        <v>46</v>
      </c>
      <c r="C77" s="29" t="s">
        <v>102</v>
      </c>
      <c r="D77" s="12" t="s">
        <v>54</v>
      </c>
      <c r="E77" s="42">
        <v>3</v>
      </c>
      <c r="F77" s="80">
        <f t="shared" si="0"/>
        <v>0.65624999999999956</v>
      </c>
    </row>
    <row r="78" spans="1:6" s="2" customFormat="1" ht="19.5" customHeight="1" x14ac:dyDescent="0.4">
      <c r="A78" s="77">
        <f t="shared" ref="A78:A82" si="9">A77+0.001</f>
        <v>7.0330000000000004</v>
      </c>
      <c r="B78" s="12" t="s">
        <v>46</v>
      </c>
      <c r="C78" s="29" t="s">
        <v>103</v>
      </c>
      <c r="D78" s="12" t="s">
        <v>54</v>
      </c>
      <c r="E78" s="42">
        <v>3</v>
      </c>
      <c r="F78" s="80">
        <f t="shared" si="0"/>
        <v>0.65833333333333288</v>
      </c>
    </row>
    <row r="79" spans="1:6" s="2" customFormat="1" ht="19.5" customHeight="1" x14ac:dyDescent="0.4">
      <c r="A79" s="77">
        <f t="shared" si="9"/>
        <v>7.0340000000000007</v>
      </c>
      <c r="B79" s="12" t="s">
        <v>46</v>
      </c>
      <c r="C79" s="29" t="s">
        <v>104</v>
      </c>
      <c r="D79" s="12" t="s">
        <v>54</v>
      </c>
      <c r="E79" s="42">
        <v>3</v>
      </c>
      <c r="F79" s="80">
        <f t="shared" si="0"/>
        <v>0.66041666666666621</v>
      </c>
    </row>
    <row r="80" spans="1:6" s="2" customFormat="1" ht="19.5" customHeight="1" x14ac:dyDescent="0.4">
      <c r="A80" s="77">
        <f t="shared" si="9"/>
        <v>7.035000000000001</v>
      </c>
      <c r="B80" s="12" t="s">
        <v>9</v>
      </c>
      <c r="C80" s="29" t="s">
        <v>105</v>
      </c>
      <c r="D80" s="12" t="s">
        <v>54</v>
      </c>
      <c r="E80" s="42">
        <v>3</v>
      </c>
      <c r="F80" s="80">
        <f t="shared" si="0"/>
        <v>0.66249999999999953</v>
      </c>
    </row>
    <row r="81" spans="1:9" s="2" customFormat="1" ht="19.5" customHeight="1" x14ac:dyDescent="0.4">
      <c r="A81" s="77">
        <f t="shared" si="9"/>
        <v>7.0360000000000014</v>
      </c>
      <c r="B81" s="12" t="s">
        <v>9</v>
      </c>
      <c r="C81" s="29" t="s">
        <v>106</v>
      </c>
      <c r="D81" s="12" t="s">
        <v>54</v>
      </c>
      <c r="E81" s="42">
        <v>3</v>
      </c>
      <c r="F81" s="80">
        <f t="shared" si="0"/>
        <v>0.66458333333333286</v>
      </c>
    </row>
    <row r="82" spans="1:9" s="2" customFormat="1" ht="19.5" customHeight="1" x14ac:dyDescent="0.4">
      <c r="A82" s="77">
        <f t="shared" si="9"/>
        <v>7.0370000000000017</v>
      </c>
      <c r="B82" s="12" t="s">
        <v>9</v>
      </c>
      <c r="C82" s="29" t="s">
        <v>107</v>
      </c>
      <c r="D82" s="12" t="s">
        <v>54</v>
      </c>
      <c r="E82" s="42">
        <v>3</v>
      </c>
      <c r="F82" s="80">
        <f t="shared" si="0"/>
        <v>0.66666666666666619</v>
      </c>
    </row>
    <row r="83" spans="1:9" s="2" customFormat="1" ht="19.5" customHeight="1" x14ac:dyDescent="0.4">
      <c r="A83" s="97">
        <f>A75+0.01</f>
        <v>7.0399999999999991</v>
      </c>
      <c r="B83" s="98"/>
      <c r="C83" s="99" t="s">
        <v>35</v>
      </c>
      <c r="D83" s="98" t="s">
        <v>33</v>
      </c>
      <c r="E83" s="100"/>
      <c r="F83" s="109">
        <f>F82+TIME(0,E82,0)</f>
        <v>0.66874999999999951</v>
      </c>
    </row>
    <row r="84" spans="1:9" s="2" customFormat="1" ht="19.5" customHeight="1" x14ac:dyDescent="0.4">
      <c r="A84" s="97">
        <f t="shared" si="7"/>
        <v>7.0499999999999989</v>
      </c>
      <c r="B84" s="98"/>
      <c r="C84" s="99" t="s">
        <v>24</v>
      </c>
      <c r="D84" s="98" t="s">
        <v>55</v>
      </c>
      <c r="E84" s="100"/>
      <c r="F84" s="109">
        <f t="shared" si="0"/>
        <v>0.66874999999999951</v>
      </c>
    </row>
    <row r="85" spans="1:9" s="2" customFormat="1" ht="19.5" customHeight="1" x14ac:dyDescent="0.4">
      <c r="A85" s="97">
        <f t="shared" si="7"/>
        <v>7.0599999999999987</v>
      </c>
      <c r="B85" s="98"/>
      <c r="C85" s="99" t="s">
        <v>25</v>
      </c>
      <c r="D85" s="98" t="s">
        <v>37</v>
      </c>
      <c r="E85" s="100"/>
      <c r="F85" s="109">
        <f t="shared" si="0"/>
        <v>0.66874999999999951</v>
      </c>
    </row>
    <row r="86" spans="1:9" ht="19.5" customHeight="1" x14ac:dyDescent="0.4">
      <c r="A86" s="97">
        <f t="shared" si="7"/>
        <v>7.0699999999999985</v>
      </c>
      <c r="B86" s="98"/>
      <c r="C86" s="99" t="s">
        <v>26</v>
      </c>
      <c r="D86" s="98" t="s">
        <v>34</v>
      </c>
      <c r="E86" s="110"/>
      <c r="F86" s="109">
        <f t="shared" si="0"/>
        <v>0.66874999999999951</v>
      </c>
    </row>
    <row r="87" spans="1:9" ht="19.5" customHeight="1" x14ac:dyDescent="0.4">
      <c r="A87" s="97">
        <f>A86+0.01</f>
        <v>7.0799999999999983</v>
      </c>
      <c r="B87" s="98"/>
      <c r="C87" s="99" t="s">
        <v>27</v>
      </c>
      <c r="D87" s="98" t="s">
        <v>32</v>
      </c>
      <c r="E87" s="100"/>
      <c r="F87" s="109">
        <f t="shared" si="0"/>
        <v>0.66874999999999951</v>
      </c>
    </row>
    <row r="88" spans="1:9" ht="19.5" customHeight="1" x14ac:dyDescent="0.4">
      <c r="A88" s="51">
        <f t="shared" si="7"/>
        <v>7.0899999999999981</v>
      </c>
      <c r="B88" s="46" t="s">
        <v>9</v>
      </c>
      <c r="C88" s="12" t="s">
        <v>95</v>
      </c>
      <c r="D88" s="12" t="s">
        <v>6</v>
      </c>
      <c r="E88" s="42">
        <v>5</v>
      </c>
      <c r="F88" s="80">
        <f t="shared" si="0"/>
        <v>0.66874999999999951</v>
      </c>
    </row>
    <row r="89" spans="1:9" ht="19.5" customHeight="1" x14ac:dyDescent="0.4">
      <c r="A89" s="97">
        <f t="shared" si="7"/>
        <v>7.0999999999999979</v>
      </c>
      <c r="B89" s="98"/>
      <c r="C89" s="99" t="s">
        <v>38</v>
      </c>
      <c r="D89" s="98" t="s">
        <v>50</v>
      </c>
      <c r="E89" s="100"/>
      <c r="F89" s="109">
        <f t="shared" si="0"/>
        <v>0.67222222222222172</v>
      </c>
    </row>
    <row r="90" spans="1:9" ht="14.5" customHeight="1" x14ac:dyDescent="0.4">
      <c r="A90" s="51"/>
      <c r="B90" s="13"/>
      <c r="C90" s="120"/>
      <c r="D90" s="54"/>
      <c r="E90" s="42"/>
      <c r="F90" s="109">
        <f t="shared" si="0"/>
        <v>0.67222222222222172</v>
      </c>
    </row>
    <row r="91" spans="1:9" ht="19.5" customHeight="1" x14ac:dyDescent="0.4">
      <c r="A91" s="82">
        <v>8</v>
      </c>
      <c r="B91" s="47"/>
      <c r="C91" s="121" t="s">
        <v>14</v>
      </c>
      <c r="D91" s="47"/>
      <c r="E91" s="92"/>
      <c r="F91" s="62">
        <f t="shared" si="0"/>
        <v>0.67222222222222172</v>
      </c>
      <c r="I91" s="7"/>
    </row>
    <row r="92" spans="1:9" ht="20.5" customHeight="1" x14ac:dyDescent="0.4">
      <c r="A92" s="51">
        <f t="shared" ref="A92" si="10">A91+0.01</f>
        <v>8.01</v>
      </c>
      <c r="B92" s="46" t="s">
        <v>9</v>
      </c>
      <c r="C92" s="14" t="s">
        <v>39</v>
      </c>
      <c r="D92" s="12" t="s">
        <v>6</v>
      </c>
      <c r="E92" s="42">
        <v>10</v>
      </c>
      <c r="F92" s="62">
        <f t="shared" si="0"/>
        <v>0.67222222222222172</v>
      </c>
      <c r="I92" s="7"/>
    </row>
    <row r="93" spans="1:9" ht="19.5" customHeight="1" x14ac:dyDescent="0.4">
      <c r="A93" s="51">
        <f>A92+0.01</f>
        <v>8.02</v>
      </c>
      <c r="B93" s="12" t="s">
        <v>9</v>
      </c>
      <c r="C93" s="14" t="s">
        <v>42</v>
      </c>
      <c r="D93" s="12"/>
      <c r="E93" s="42"/>
      <c r="F93" s="62">
        <f t="shared" si="0"/>
        <v>0.67916666666666614</v>
      </c>
      <c r="I93" s="7"/>
    </row>
    <row r="94" spans="1:9" s="2" customFormat="1" ht="19.5" customHeight="1" x14ac:dyDescent="0.4">
      <c r="A94" s="51">
        <f>A93+0.01</f>
        <v>8.0299999999999994</v>
      </c>
      <c r="B94" s="12"/>
      <c r="C94" s="14" t="s">
        <v>40</v>
      </c>
      <c r="D94" s="12"/>
      <c r="E94" s="42"/>
      <c r="F94" s="62">
        <f t="shared" ref="F94:F110" si="11">F93+TIME(0,E93,0)</f>
        <v>0.67916666666666614</v>
      </c>
      <c r="I94" s="8"/>
    </row>
    <row r="95" spans="1:9" s="2" customFormat="1" ht="19.5" customHeight="1" x14ac:dyDescent="0.4">
      <c r="A95" s="77">
        <f>A94+0.001</f>
        <v>8.0309999999999988</v>
      </c>
      <c r="B95" s="12" t="s">
        <v>46</v>
      </c>
      <c r="C95" s="10" t="s">
        <v>53</v>
      </c>
      <c r="D95" s="46" t="s">
        <v>15</v>
      </c>
      <c r="E95" s="42">
        <v>5</v>
      </c>
      <c r="F95" s="62">
        <f t="shared" si="11"/>
        <v>0.67916666666666614</v>
      </c>
      <c r="I95" s="8"/>
    </row>
    <row r="96" spans="1:9" s="2" customFormat="1" ht="19.5" customHeight="1" x14ac:dyDescent="0.4">
      <c r="A96" s="111">
        <f>A95+0.001</f>
        <v>8.0319999999999983</v>
      </c>
      <c r="B96" s="98"/>
      <c r="C96" s="125" t="s">
        <v>48</v>
      </c>
      <c r="D96" s="126" t="s">
        <v>47</v>
      </c>
      <c r="E96" s="100">
        <v>0</v>
      </c>
      <c r="F96" s="101">
        <f t="shared" si="11"/>
        <v>0.68263888888888835</v>
      </c>
      <c r="I96" s="8"/>
    </row>
    <row r="97" spans="1:9" ht="19.5" customHeight="1" x14ac:dyDescent="0.4">
      <c r="A97" s="111">
        <f>A96+0.001</f>
        <v>8.0329999999999977</v>
      </c>
      <c r="B97" s="98"/>
      <c r="C97" s="112" t="s">
        <v>49</v>
      </c>
      <c r="D97" s="113" t="s">
        <v>54</v>
      </c>
      <c r="E97" s="100">
        <v>0</v>
      </c>
      <c r="F97" s="101">
        <f t="shared" si="11"/>
        <v>0.68263888888888835</v>
      </c>
      <c r="I97" s="7"/>
    </row>
    <row r="98" spans="1:9" ht="19.5" customHeight="1" x14ac:dyDescent="0.4">
      <c r="A98" s="81">
        <f>A94+0.01</f>
        <v>8.0399999999999991</v>
      </c>
      <c r="B98" s="46"/>
      <c r="C98" s="85" t="s">
        <v>41</v>
      </c>
      <c r="D98" s="28"/>
      <c r="E98" s="86"/>
      <c r="F98" s="62">
        <f t="shared" si="11"/>
        <v>0.68263888888888835</v>
      </c>
      <c r="I98" s="7"/>
    </row>
    <row r="99" spans="1:9" ht="19.5" customHeight="1" x14ac:dyDescent="0.4">
      <c r="A99" s="77">
        <f t="shared" ref="A99:A104" si="12">A98+0.001</f>
        <v>8.0409999999999986</v>
      </c>
      <c r="B99" s="46" t="s">
        <v>9</v>
      </c>
      <c r="C99" s="29" t="s">
        <v>43</v>
      </c>
      <c r="D99" s="12" t="s">
        <v>12</v>
      </c>
      <c r="E99" s="86">
        <v>5</v>
      </c>
      <c r="F99" s="62">
        <f t="shared" si="11"/>
        <v>0.68263888888888835</v>
      </c>
      <c r="I99" s="7"/>
    </row>
    <row r="100" spans="1:9" ht="19.5" customHeight="1" x14ac:dyDescent="0.4">
      <c r="A100" s="77">
        <f t="shared" si="12"/>
        <v>8.041999999999998</v>
      </c>
      <c r="B100" s="12" t="s">
        <v>9</v>
      </c>
      <c r="C100" s="29" t="s">
        <v>44</v>
      </c>
      <c r="D100" s="12" t="s">
        <v>36</v>
      </c>
      <c r="E100" s="86">
        <v>5</v>
      </c>
      <c r="F100" s="62">
        <f t="shared" si="11"/>
        <v>0.68611111111111056</v>
      </c>
      <c r="I100" s="7"/>
    </row>
    <row r="101" spans="1:9" ht="19.5" customHeight="1" x14ac:dyDescent="0.4">
      <c r="A101" s="87">
        <f t="shared" si="12"/>
        <v>8.0429999999999975</v>
      </c>
      <c r="B101" s="46" t="s">
        <v>9</v>
      </c>
      <c r="C101" s="30" t="s">
        <v>45</v>
      </c>
      <c r="D101" s="47" t="s">
        <v>58</v>
      </c>
      <c r="E101" s="86">
        <v>5</v>
      </c>
      <c r="F101" s="62">
        <f t="shared" si="11"/>
        <v>0.68958333333333277</v>
      </c>
    </row>
    <row r="102" spans="1:9" ht="19.5" customHeight="1" x14ac:dyDescent="0.4">
      <c r="A102" s="79">
        <f t="shared" si="12"/>
        <v>8.0439999999999969</v>
      </c>
      <c r="B102" s="50" t="s">
        <v>9</v>
      </c>
      <c r="C102" s="32" t="s">
        <v>16</v>
      </c>
      <c r="D102" s="48" t="s">
        <v>11</v>
      </c>
      <c r="E102" s="78">
        <v>0</v>
      </c>
      <c r="F102" s="62">
        <f t="shared" si="11"/>
        <v>0.69305555555555498</v>
      </c>
    </row>
    <row r="103" spans="1:9" ht="23.5" customHeight="1" x14ac:dyDescent="0.4">
      <c r="A103" s="77">
        <f t="shared" si="12"/>
        <v>8.0449999999999964</v>
      </c>
      <c r="B103" s="88" t="s">
        <v>9</v>
      </c>
      <c r="C103" s="10" t="s">
        <v>23</v>
      </c>
      <c r="D103" s="46" t="s">
        <v>17</v>
      </c>
      <c r="E103" s="42">
        <v>2</v>
      </c>
      <c r="F103" s="62">
        <f t="shared" si="11"/>
        <v>0.69305555555555498</v>
      </c>
    </row>
    <row r="104" spans="1:9" ht="19.5" customHeight="1" x14ac:dyDescent="0.4">
      <c r="A104" s="75">
        <f t="shared" si="12"/>
        <v>8.0459999999999958</v>
      </c>
      <c r="B104" s="89" t="s">
        <v>20</v>
      </c>
      <c r="C104" s="31" t="s">
        <v>21</v>
      </c>
      <c r="D104" s="49" t="s">
        <v>17</v>
      </c>
      <c r="E104" s="90">
        <v>0</v>
      </c>
      <c r="F104" s="96">
        <f t="shared" si="11"/>
        <v>0.69444444444444386</v>
      </c>
    </row>
    <row r="105" spans="1:9" ht="19.5" customHeight="1" x14ac:dyDescent="0.4">
      <c r="A105" s="51">
        <f>A98+0.01</f>
        <v>8.0499999999999989</v>
      </c>
      <c r="B105" s="46" t="s">
        <v>9</v>
      </c>
      <c r="C105" s="91" t="s">
        <v>18</v>
      </c>
      <c r="D105" s="46" t="s">
        <v>92</v>
      </c>
      <c r="E105" s="92">
        <v>5</v>
      </c>
      <c r="F105" s="62">
        <f t="shared" si="11"/>
        <v>0.69444444444444386</v>
      </c>
    </row>
    <row r="106" spans="1:9" ht="19.5" customHeight="1" x14ac:dyDescent="0.4">
      <c r="A106" s="93">
        <f t="shared" ref="A106:A108" si="13">A105+0.01</f>
        <v>8.0599999999999987</v>
      </c>
      <c r="B106" s="50" t="s">
        <v>9</v>
      </c>
      <c r="C106" s="94" t="s">
        <v>62</v>
      </c>
      <c r="D106" s="50" t="s">
        <v>11</v>
      </c>
      <c r="E106" s="78">
        <v>3</v>
      </c>
      <c r="F106" s="62">
        <f t="shared" si="11"/>
        <v>0.69791666666666607</v>
      </c>
    </row>
    <row r="107" spans="1:9" ht="16" customHeight="1" x14ac:dyDescent="0.4">
      <c r="A107" s="93">
        <f t="shared" si="13"/>
        <v>8.0699999999999985</v>
      </c>
      <c r="B107" s="50" t="s">
        <v>9</v>
      </c>
      <c r="C107" s="94" t="s">
        <v>66</v>
      </c>
      <c r="D107" s="50" t="s">
        <v>11</v>
      </c>
      <c r="E107" s="78">
        <v>1</v>
      </c>
      <c r="F107" s="62">
        <f t="shared" si="11"/>
        <v>0.6999999999999994</v>
      </c>
    </row>
    <row r="108" spans="1:9" ht="16" customHeight="1" x14ac:dyDescent="0.4">
      <c r="A108" s="93">
        <f t="shared" si="13"/>
        <v>8.0799999999999983</v>
      </c>
      <c r="B108" s="50" t="s">
        <v>96</v>
      </c>
      <c r="C108" s="94" t="s">
        <v>97</v>
      </c>
      <c r="D108" s="50" t="s">
        <v>6</v>
      </c>
      <c r="E108" s="78">
        <v>5</v>
      </c>
      <c r="F108" s="62">
        <f t="shared" si="11"/>
        <v>0.70069444444444384</v>
      </c>
    </row>
    <row r="109" spans="1:9" ht="17.5" customHeight="1" x14ac:dyDescent="0.4">
      <c r="A109" s="51">
        <v>8.99</v>
      </c>
      <c r="B109" s="46" t="s">
        <v>9</v>
      </c>
      <c r="C109" s="91" t="s">
        <v>59</v>
      </c>
      <c r="D109" s="46" t="s">
        <v>17</v>
      </c>
      <c r="E109" s="42">
        <v>5</v>
      </c>
      <c r="F109" s="62">
        <f t="shared" si="11"/>
        <v>0.70416666666666605</v>
      </c>
    </row>
    <row r="110" spans="1:9" ht="19.5" customHeight="1" x14ac:dyDescent="0.4">
      <c r="A110" s="51"/>
      <c r="B110" s="95"/>
      <c r="C110" s="91"/>
      <c r="D110" s="46"/>
      <c r="E110" s="42"/>
      <c r="F110" s="62">
        <f t="shared" si="11"/>
        <v>0.70763888888888826</v>
      </c>
    </row>
    <row r="111" spans="1:9" ht="19.5" customHeight="1" x14ac:dyDescent="0.4">
      <c r="A111" s="33">
        <v>9</v>
      </c>
      <c r="B111" s="36"/>
      <c r="C111" s="37" t="s">
        <v>19</v>
      </c>
      <c r="D111" s="34" t="s">
        <v>6</v>
      </c>
      <c r="E111" s="44">
        <v>0</v>
      </c>
      <c r="F111" s="3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2019-04-02T16:27:19Z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