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5_11/"/>
    </mc:Choice>
  </mc:AlternateContent>
  <bookViews>
    <workbookView xWindow="-60" yWindow="110" windowWidth="10490" windowHeight="11760"/>
  </bookViews>
  <sheets>
    <sheet name="EC_Closing_Agenda" sheetId="1" r:id="rId1"/>
  </sheets>
  <definedNames>
    <definedName name="_xlnm.Print_Area" localSheetId="0">EC_Closing_Agenda!$A$1:$F$141</definedName>
    <definedName name="Print_Area_MI">EC_Closing_Agenda!$A$1:$E$30</definedName>
    <definedName name="PRINT_AREA_MI_1">EC_Closing_Agenda!$A$1:$E$30</definedName>
  </definedNames>
  <calcPr calcId="162913" concurrentCalc="0"/>
</workbook>
</file>

<file path=xl/calcChain.xml><?xml version="1.0" encoding="utf-8"?>
<calcChain xmlns="http://schemas.openxmlformats.org/spreadsheetml/2006/main">
  <c r="F25" i="1" l="1"/>
  <c r="F26" i="1"/>
  <c r="A25" i="1"/>
  <c r="F9" i="1"/>
  <c r="F10" i="1"/>
  <c r="F12" i="1"/>
  <c r="F14" i="1"/>
  <c r="F15" i="1"/>
  <c r="F16" i="1"/>
  <c r="F17" i="1"/>
  <c r="F18" i="1"/>
  <c r="F19" i="1"/>
  <c r="F20" i="1"/>
  <c r="F21" i="1"/>
  <c r="F22" i="1"/>
  <c r="F23" i="1"/>
  <c r="F24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A84" i="1"/>
  <c r="A89" i="1"/>
  <c r="A91" i="1"/>
  <c r="A93" i="1"/>
  <c r="A94" i="1"/>
  <c r="A96" i="1"/>
  <c r="A97" i="1"/>
  <c r="A98" i="1"/>
  <c r="A99" i="1"/>
  <c r="A100" i="1"/>
  <c r="A101" i="1"/>
  <c r="A105" i="1"/>
  <c r="A106" i="1"/>
  <c r="A107" i="1"/>
  <c r="A108" i="1"/>
  <c r="A109" i="1"/>
  <c r="A110" i="1"/>
  <c r="A111" i="1"/>
  <c r="A112" i="1"/>
  <c r="A113" i="1"/>
  <c r="A114" i="1"/>
  <c r="A115" i="1"/>
  <c r="A31" i="1"/>
  <c r="A39" i="1"/>
  <c r="A40" i="1"/>
  <c r="A48" i="1"/>
  <c r="A49" i="1"/>
  <c r="A50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A117" i="1"/>
  <c r="A118" i="1"/>
  <c r="A119" i="1"/>
  <c r="A125" i="1"/>
  <c r="A132" i="1"/>
  <c r="A133" i="1"/>
  <c r="A134" i="1"/>
  <c r="A135" i="1"/>
  <c r="A136" i="1"/>
  <c r="A14" i="1"/>
  <c r="A15" i="1"/>
  <c r="A16" i="1"/>
  <c r="A17" i="1"/>
  <c r="A18" i="1"/>
  <c r="A19" i="1"/>
  <c r="A20" i="1"/>
  <c r="A21" i="1"/>
  <c r="A22" i="1"/>
  <c r="A23" i="1"/>
  <c r="A24" i="1"/>
  <c r="A126" i="1"/>
  <c r="A127" i="1"/>
  <c r="A128" i="1"/>
  <c r="A85" i="1"/>
  <c r="A86" i="1"/>
  <c r="A87" i="1"/>
  <c r="A88" i="1"/>
  <c r="A90" i="1"/>
  <c r="A92" i="1"/>
  <c r="A51" i="1"/>
  <c r="A52" i="1"/>
  <c r="A53" i="1"/>
  <c r="A54" i="1"/>
  <c r="A55" i="1"/>
  <c r="A56" i="1"/>
  <c r="A57" i="1"/>
  <c r="A58" i="1"/>
  <c r="A59" i="1"/>
  <c r="A60" i="1"/>
  <c r="A61" i="1"/>
  <c r="A62" i="1"/>
  <c r="A102" i="1"/>
  <c r="A103" i="1"/>
  <c r="A104" i="1"/>
  <c r="A41" i="1"/>
  <c r="A42" i="1"/>
  <c r="A43" i="1"/>
  <c r="A44" i="1"/>
  <c r="A45" i="1"/>
  <c r="A46" i="1"/>
  <c r="A47" i="1"/>
  <c r="A65" i="1"/>
  <c r="A72" i="1"/>
  <c r="A73" i="1"/>
  <c r="A74" i="1"/>
  <c r="A95" i="1"/>
  <c r="A32" i="1"/>
  <c r="A33" i="1"/>
  <c r="A34" i="1"/>
  <c r="A35" i="1"/>
  <c r="A36" i="1"/>
  <c r="A37" i="1"/>
  <c r="A38" i="1"/>
  <c r="A66" i="1"/>
  <c r="A67" i="1"/>
  <c r="A68" i="1"/>
  <c r="A69" i="1"/>
  <c r="A70" i="1"/>
  <c r="A71" i="1"/>
  <c r="A75" i="1"/>
  <c r="A76" i="1"/>
  <c r="A77" i="1"/>
  <c r="A78" i="1"/>
  <c r="A79" i="1"/>
  <c r="A80" i="1"/>
  <c r="A81" i="1"/>
  <c r="A120" i="1"/>
  <c r="A121" i="1"/>
  <c r="A122" i="1"/>
  <c r="A123" i="1"/>
  <c r="A124" i="1"/>
  <c r="A129" i="1"/>
  <c r="A130" i="1"/>
  <c r="A131" i="1"/>
  <c r="F138" i="1"/>
  <c r="A12" i="1"/>
  <c r="A10" i="1"/>
  <c r="A9" i="1"/>
</calcChain>
</file>

<file path=xl/sharedStrings.xml><?xml version="1.0" encoding="utf-8"?>
<sst xmlns="http://schemas.openxmlformats.org/spreadsheetml/2006/main" count="316" uniqueCount="139">
  <si>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</si>
  <si>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</si>
  <si>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</si>
  <si>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</si>
  <si>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</si>
  <si>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</si>
  <si>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</si>
  <si>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</si>
  <si>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</si>
  <si>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</si>
  <si>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</si>
  <si>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</si>
  <si>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</si>
  <si>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</si>
  <si>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</si>
  <si>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</si>
  <si>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</si>
  <si>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LMSC Liaisons and External Interface</t>
  </si>
  <si>
    <t>Information Items</t>
  </si>
  <si>
    <t>Myles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</si>
  <si>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</si>
  <si>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</si>
  <si>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</si>
  <si>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</si>
  <si>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</si>
  <si>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</si>
  <si>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</si>
  <si>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</si>
  <si>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</si>
  <si>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</si>
  <si>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</si>
  <si>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</si>
  <si>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</si>
  <si>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</si>
  <si>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</si>
  <si>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</si>
  <si>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</si>
  <si>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</si>
  <si>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</si>
  <si>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</si>
  <si>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</si>
  <si>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</si>
  <si>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</si>
  <si>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</si>
  <si>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</si>
  <si>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</si>
  <si>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</si>
  <si>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</si>
  <si>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</si>
  <si>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</si>
  <si>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</si>
  <si>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</si>
  <si>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</si>
  <si>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</si>
  <si>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</si>
  <si>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</si>
  <si>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</si>
  <si>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</si>
  <si>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</si>
  <si>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802 / JTC1 SC Report</t>
  </si>
  <si>
    <t>802 / ITU SC Report</t>
  </si>
  <si>
    <t>802 / IETF SC Report</t>
  </si>
  <si>
    <t>802 Wireless Chairs SC Report</t>
  </si>
  <si>
    <t>Godfrey</t>
  </si>
  <si>
    <t>Friday 1:00PM-6:00PM, 13 Nov, 2015)</t>
  </si>
  <si>
    <t>Call for Tutorials for Mar 2016 Plenary (Monday 14 Mar, 2016)</t>
  </si>
  <si>
    <t xml:space="preserve">Announcement of 802 EC Interim Telecon (Tuesday 2 Feb 2016, 1-3pm ET) </t>
  </si>
  <si>
    <t xml:space="preserve">Study Group Formation - IEEE 802.3 Single lane 50 Gb/s Ethernet Study Group </t>
  </si>
  <si>
    <t xml:space="preserve">Study Group Formation - IEEE 802.3 Next generation 100 Gb/s and 200 Gb/s Ethernet Study Group </t>
  </si>
  <si>
    <t>Study Group Formation - IEEE 802.3 25Gb/s single mode fibre Study Group</t>
  </si>
  <si>
    <t>MI*</t>
  </si>
  <si>
    <t>SG 1st Extension - IEEE 802.3 Next Generation Ethernet Passive Optical Network (NG-EPON) Study Group</t>
  </si>
  <si>
    <t>SG 1st Extension -IEEE 802.3 2.5 Gb/s and 5 Gb/s Backplane and Short Reach Copper Study Group</t>
  </si>
  <si>
    <t xml:space="preserve">PAR to NesCom - IEEE P802.3ca Next Generation Ethernet Passive Optical Network (NG-EPON) </t>
  </si>
  <si>
    <t>PAR to NesCom -IEEE P802.3cb 2.5 Gb/s and 5 Gb/s Backplane and Short Reach Copper</t>
  </si>
  <si>
    <t xml:space="preserve">Industry Connections Activity Initiation Document (ICAID Approval - Next Generation Enterprise/Campus/Data Center Ethernet </t>
  </si>
  <si>
    <t>Liaison letter to ITU-T SG15: Access Network Transport (ANT) Standardization Work Plan</t>
  </si>
  <si>
    <t xml:space="preserve">Liaison letter to ITU-T SG15: Optical Transport Networks and Technologies (OTNT) Standardization Work Plan (Information item) </t>
  </si>
  <si>
    <t>Liaison letter to ITU-T SG15: Home Network Transport (HNT) standardization work plan (Information item)</t>
  </si>
  <si>
    <t xml:space="preserve">To Sponsor Ballot - IEEE P802.3bp 1000BASE-T1 (conditional) </t>
  </si>
  <si>
    <t xml:space="preserve">To Sponsor Ballot - IEEE P802.3bq 25G/40GBASE-T (conditional) </t>
  </si>
  <si>
    <t xml:space="preserve">To Sponsor Ballot - IEEE P802.3br Interspersing Express Traffic (conditional) </t>
  </si>
  <si>
    <t>To Sponsor Ballot -IEEE P802.3bn EPON Protocol over Coax (EPoC) (conditional)</t>
  </si>
  <si>
    <t xml:space="preserve">Motion to Forward IEEE Std. 802.22a-2014 and IEEE Std. 802.22b-2015 to the ISO/IEC/JTC1 to start the 60 Day FDIS Ballot Process under the PSDO Agreement. </t>
  </si>
  <si>
    <t>ME*</t>
  </si>
  <si>
    <t>SG 1st Extension - IEEE 802.15.12 CLLC Study Group</t>
  </si>
  <si>
    <t>To Sponsor Ballot - IEEE 802.15.3m Revision conditional</t>
  </si>
  <si>
    <t xml:space="preserve">To RevCom - IEEE 802.15.4mc Revision 3 (unconditional) </t>
  </si>
  <si>
    <t xml:space="preserve">To RevCom - IEEE 802.15.4n China Medical Band (conditional) </t>
  </si>
  <si>
    <t>To RevCom - IEEE 802.15.4q Ultra Low Power (conditional)</t>
  </si>
  <si>
    <t xml:space="preserve">PAR to NesCom - IEEE 802.15.3d Change PAR </t>
  </si>
  <si>
    <t xml:space="preserve">PAR to NesCom - IEEE 802.15.4t Higer Rate PHY </t>
  </si>
  <si>
    <t>PAR to NesCom - IEEE 802.15.4u India Band PHY</t>
  </si>
  <si>
    <t>Liaison response to the Industrial Internet Consortium in document 24-15-0038-00-0000-liaison-response-to-iic.docx</t>
  </si>
  <si>
    <t xml:space="preserve">Motion to approve the 802.24 request for the establishment of a liaison with IEEE P2030.5 </t>
  </si>
  <si>
    <t xml:space="preserve">Motion to approve the IEEE 802 Student Paper announcement flyer posted (24-15-0033-01-0000-802-student-paper-competition-flyer.pdf)  and officially announce contest. </t>
  </si>
  <si>
    <t xml:space="preserve">PAR to NesCom - IEEE 802.BA/Cor1 - Audio Video Bridging (AVB) Systems - Corrigendum 1: Technical and Editorial Corrections </t>
  </si>
  <si>
    <t>PAR to NesCom - IEEE 802.1CQ- Multicast and Local Address Assignment</t>
  </si>
  <si>
    <t>PAR to NesCom - IEEE – 802d Overview and Architecture : Uniform Resource Names (URN) Namespace</t>
  </si>
  <si>
    <t xml:space="preserve">To SC6 under PSDO - IEEE Std 802.1AB-REV to SC6 for information </t>
  </si>
  <si>
    <t xml:space="preserve">To SC6 under PSDO - IEEE – 60-day ballot responses for IEEE Std 802.1BA-2011 &amp; IEEE Std 802.1BR-2012 </t>
  </si>
  <si>
    <t xml:space="preserve">To SC6 under PSDO - FDIS comment for IEEE Std 802-2014 </t>
  </si>
  <si>
    <t xml:space="preserve">To SC6 under PSDO - – IEEE Std 802.1Qbv to SC6 for adoption </t>
  </si>
  <si>
    <t>Liaison - IEEE 802.1 to ITU-T SG15 on 802.1AX DRNI</t>
  </si>
  <si>
    <t>Liaison - IEEE 802.1 to ITU-T SG15 on YANG</t>
  </si>
  <si>
    <t>Liaison - IEEE 802.1 to MEF on YANG service models</t>
  </si>
  <si>
    <t>Liaison - IEEE 802.1 to IEEE 1588 on domain independent pdelay</t>
  </si>
  <si>
    <t>Liaison - IEEE 802.1 to IEEE 1588 on slave timing</t>
  </si>
  <si>
    <t>Press Release - – IEEE 802.1AX</t>
  </si>
  <si>
    <t>IEEE 802.15.3 REVa to ISO/IEC JTC1 SC6</t>
  </si>
  <si>
    <t>Liaison to 3GPP related to IEEE 802.11 radio measurement and RSSI</t>
  </si>
  <si>
    <t>PAR withdrawal - IEEE 802.16.3</t>
  </si>
  <si>
    <t>APPROVE Motion: Approve  minutes of Oct conference call</t>
  </si>
  <si>
    <t>Liaison of IEEE Std 802.3bw-2015 to ISO/IEC JTC1 SC6</t>
  </si>
  <si>
    <t>To Sponsor Ballot - IEEE P802.3by 25 Gb/s Ethernet (unconditional)</t>
  </si>
  <si>
    <t>Report - Attendance Recording behavior.  https://mentor.ieee.org/802.11/dcn/15/11-15-1219-00-0000-nov-2015-wg-supplementary-material.ppt</t>
  </si>
  <si>
    <t>2016 Elections Announcement</t>
  </si>
  <si>
    <t>DT</t>
  </si>
  <si>
    <t>Get IEEE 802 Renewal (Executive Session)</t>
  </si>
  <si>
    <t xml:space="preserve">Update - IEEE 802.11 activities related to 5G: https://mentor.ieee.org/802.11/dcn/15/11-15-1469-00-0000-summary-of-802-11-5g-activities.ppt </t>
  </si>
  <si>
    <t>Clarification on OM 6.1 Voting Guidance with respect to "affiliate block"</t>
  </si>
  <si>
    <t>Radio regulatory organizational update</t>
  </si>
  <si>
    <t>Indemnification Policy Clarification</t>
  </si>
  <si>
    <t xml:space="preserve">MI </t>
  </si>
  <si>
    <t>Future Venues</t>
  </si>
  <si>
    <t>Governing Documents Update Approval</t>
  </si>
  <si>
    <t>Update - Coexistence Test Methodology</t>
  </si>
  <si>
    <t>Break</t>
  </si>
  <si>
    <t>Executive Session</t>
  </si>
  <si>
    <t>Announcement of 802 EC Workshop January 23, 2016 (8am-5pm) Hyatt Regency Atlanta, Atlanta, GA.</t>
  </si>
  <si>
    <t xml:space="preserve">PAR to NesCom - IEEE 802.16s - Smaller Channels   </t>
  </si>
  <si>
    <t>Jan 2016 - 802 EC Leadership Workshop Update</t>
  </si>
  <si>
    <t>r03</t>
  </si>
  <si>
    <t>Update on Fellowship Program</t>
  </si>
  <si>
    <t>Approval of Comments on Report ITU-R SM.2351-0 (https://mentor.ieee.org/802.18/dcn/15/18-15-0064-01-0000-comments-on-report-itu-r-sm-2351-0-smart-grid-management-systems.docx)</t>
  </si>
  <si>
    <t xml:space="preserve">To Sponsor Ballot - IEEE 802.1AX/Cor1 – Link Aggregation - Corrigendum 1: Technical and Editorial Corrections </t>
  </si>
  <si>
    <t>To RevCom - IEEE 802.1Qbv - Bridges and Bridged Networks – Enhancements for Scheduled traffic</t>
  </si>
  <si>
    <t xml:space="preserve">To RevCom – IEEE 802.1Q/Cor1 - Bridges and Bridged Networks - Corrigendum 1: Technical and Editorial Corrections </t>
  </si>
  <si>
    <t>To RevCom – IEEE 802.1AB/rev - Station and MAC Connectivity Discovery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</si>
</sst>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General"/>
    <numFmt numFmtId="165" formatCode="hh&quot;:&quot;mm&quot; &quot;AM/PM&quot; &quot;"/>
    <numFmt numFmtId="166" formatCode="0.000"/>
  </numFmts>
  <fonts count="33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  <font>
      <b/>
      <strike/>
      <sz val="8"/>
      <color rgb="FF000000"/>
      <name val="Times New Roman"/>
      <family val="1"/>
    </font>
    <font>
      <strike/>
      <sz val="8"/>
      <color rgb="FF000000"/>
      <name val="Times New Roman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  <font>
      <b/>
      <sz val="12"/>
      <color rgb="FF000000"/>
      <name val="Courier New"/>
      <family val="3"/>
    </font>
    <font>
      <b/>
      <sz val="8"/>
      <color rgb="FF000000"/>
      <name val="Courier New"/>
      <family val="3"/>
    </font>
    <font>
      <b/>
      <strike/>
      <sz val="12"/>
      <color rgb="FF000000"/>
      <name val="Cambria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8"/>
        <bgColor rgb="FFFFFF00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214">
    <xf numFmtId="164" fontId="0" fillId="0" borderId="0" xfId="0"/>
    <xf numFmtId="2" fontId="20" fillId="0" borderId="11" xfId="0" applyNumberFormat="1" applyFont="1" applyFill="1" applyBorder="1" applyAlignment="1" applyProtection="1">
      <alignment horizontal="left" vertical="center" wrapText="1" indent="1"/>
    </xf>
    <xf numFmtId="2" fontId="20" fillId="0" borderId="14" xfId="0" applyNumberFormat="1" applyFont="1" applyFill="1" applyBorder="1" applyAlignment="1" applyProtection="1">
      <alignment horizontal="left" vertical="center" wrapText="1" indent="1"/>
    </xf>
    <xf numFmtId="164" fontId="20" fillId="0" borderId="11" xfId="0" applyFont="1" applyFill="1" applyBorder="1" applyAlignment="1" applyProtection="1">
      <alignment horizontal="left" vertical="center" wrapText="1" indent="1"/>
    </xf>
    <xf numFmtId="164" fontId="20" fillId="19" borderId="11" xfId="0" applyFont="1" applyFill="1" applyBorder="1" applyAlignment="1" applyProtection="1">
      <alignment horizontal="left" vertical="center" wrapText="1" indent="1"/>
    </xf>
    <xf numFmtId="2" fontId="28" fillId="0" borderId="11" xfId="0" applyNumberFormat="1" applyFont="1" applyFill="1" applyBorder="1" applyAlignment="1" applyProtection="1">
      <alignment horizontal="left" vertical="center" wrapText="1" indent="1"/>
    </xf>
    <xf numFmtId="164" fontId="26" fillId="0" borderId="11" xfId="0" applyFont="1" applyFill="1" applyBorder="1" applyAlignment="1" applyProtection="1">
      <alignment horizontal="left" vertical="center" wrapText="1" indent="1"/>
    </xf>
    <xf numFmtId="164" fontId="18" fillId="0" borderId="10" xfId="0" applyFont="1" applyFill="1" applyBorder="1" applyAlignment="1">
      <alignment horizontal="left"/>
    </xf>
    <xf numFmtId="164" fontId="18" fillId="0" borderId="10" xfId="0" applyFont="1" applyBorder="1" applyAlignment="1"/>
    <xf numFmtId="164" fontId="18" fillId="0" borderId="10" xfId="0" applyFont="1" applyFill="1" applyBorder="1" applyAlignment="1" applyProtection="1">
      <alignment horizontal="center" wrapText="1"/>
    </xf>
    <xf numFmtId="1" fontId="18" fillId="0" borderId="10" xfId="0" applyNumberFormat="1" applyFont="1" applyBorder="1" applyAlignment="1">
      <alignment horizontal="right"/>
    </xf>
    <xf numFmtId="164" fontId="0" fillId="0" borderId="0" xfId="0" applyAlignment="1"/>
    <xf numFmtId="164" fontId="18" fillId="0" borderId="10" xfId="0" applyFont="1" applyBorder="1" applyAlignment="1">
      <alignment horizontal="left"/>
    </xf>
    <xf numFmtId="164" fontId="18" fillId="0" borderId="10" xfId="0" applyFont="1" applyFill="1" applyBorder="1" applyAlignment="1" applyProtection="1">
      <alignment wrapText="1"/>
    </xf>
    <xf numFmtId="49" fontId="18" fillId="0" borderId="10" xfId="0" applyNumberFormat="1" applyFont="1" applyFill="1" applyBorder="1" applyAlignment="1" applyProtection="1">
      <alignment horizontal="left"/>
    </xf>
    <xf numFmtId="164" fontId="18" fillId="0" borderId="10" xfId="0" applyFont="1" applyFill="1" applyBorder="1" applyAlignment="1" applyProtection="1"/>
    <xf numFmtId="164" fontId="18" fillId="0" borderId="10" xfId="0" applyFont="1" applyBorder="1" applyAlignment="1">
      <alignment wrapText="1"/>
    </xf>
    <xf numFmtId="1" fontId="18" fillId="0" borderId="10" xfId="0" applyNumberFormat="1" applyFont="1" applyBorder="1" applyAlignment="1" applyProtection="1">
      <alignment horizontal="right"/>
    </xf>
    <xf numFmtId="165" fontId="18" fillId="0" borderId="10" xfId="0" applyNumberFormat="1" applyFont="1" applyBorder="1" applyAlignment="1" applyProtection="1"/>
    <xf numFmtId="164" fontId="18" fillId="14" borderId="10" xfId="0" applyFont="1" applyFill="1" applyBorder="1" applyAlignment="1" applyProtection="1">
      <alignment horizontal="left"/>
    </xf>
    <xf numFmtId="164" fontId="18" fillId="14" borderId="10" xfId="0" applyFont="1" applyFill="1" applyBorder="1" applyAlignment="1"/>
    <xf numFmtId="164" fontId="18" fillId="14" borderId="10" xfId="0" applyFont="1" applyFill="1" applyBorder="1" applyAlignment="1">
      <alignment wrapText="1"/>
    </xf>
    <xf numFmtId="164" fontId="19" fillId="14" borderId="10" xfId="0" applyFont="1" applyFill="1" applyBorder="1" applyAlignment="1"/>
    <xf numFmtId="164" fontId="18" fillId="18" borderId="10" xfId="0" applyFont="1" applyFill="1" applyBorder="1" applyAlignment="1">
      <alignment horizontal="left"/>
    </xf>
    <xf numFmtId="164" fontId="18" fillId="18" borderId="10" xfId="0" applyFont="1" applyFill="1" applyBorder="1" applyAlignment="1" applyProtection="1"/>
    <xf numFmtId="164" fontId="18" fillId="18" borderId="10" xfId="0" applyFont="1" applyFill="1" applyBorder="1" applyAlignment="1" applyProtection="1">
      <alignment wrapText="1"/>
    </xf>
    <xf numFmtId="164" fontId="18" fillId="18" borderId="10" xfId="0" applyFont="1" applyFill="1" applyBorder="1" applyAlignment="1"/>
    <xf numFmtId="1" fontId="18" fillId="18" borderId="10" xfId="0" applyNumberFormat="1" applyFont="1" applyFill="1" applyBorder="1" applyAlignment="1">
      <alignment horizontal="right"/>
    </xf>
    <xf numFmtId="165" fontId="18" fillId="18" borderId="10" xfId="0" applyNumberFormat="1" applyFont="1" applyFill="1" applyBorder="1" applyAlignment="1" applyProtection="1"/>
    <xf numFmtId="164" fontId="18" fillId="23" borderId="10" xfId="0" applyFont="1" applyFill="1" applyBorder="1" applyAlignment="1">
      <alignment horizontal="left"/>
    </xf>
    <xf numFmtId="164" fontId="18" fillId="23" borderId="10" xfId="0" applyFont="1" applyFill="1" applyBorder="1" applyAlignment="1" applyProtection="1"/>
    <xf numFmtId="164" fontId="18" fillId="23" borderId="10" xfId="0" applyFont="1" applyFill="1" applyBorder="1" applyAlignment="1" applyProtection="1">
      <alignment wrapText="1"/>
    </xf>
    <xf numFmtId="164" fontId="18" fillId="23" borderId="10" xfId="0" applyFont="1" applyFill="1" applyBorder="1" applyAlignment="1"/>
    <xf numFmtId="1" fontId="18" fillId="23" borderId="10" xfId="0" applyNumberFormat="1" applyFont="1" applyFill="1" applyBorder="1" applyAlignment="1">
      <alignment horizontal="right"/>
    </xf>
    <xf numFmtId="165" fontId="18" fillId="23" borderId="10" xfId="0" applyNumberFormat="1" applyFont="1" applyFill="1" applyBorder="1" applyAlignment="1" applyProtection="1"/>
    <xf numFmtId="164" fontId="18" fillId="0" borderId="10" xfId="0" applyFont="1" applyFill="1" applyBorder="1" applyAlignment="1">
      <alignment wrapText="1"/>
    </xf>
    <xf numFmtId="164" fontId="18" fillId="0" borderId="10" xfId="0" applyFont="1" applyFill="1" applyBorder="1" applyAlignment="1"/>
    <xf numFmtId="1" fontId="18" fillId="0" borderId="10" xfId="0" applyNumberFormat="1" applyFont="1" applyFill="1" applyBorder="1" applyAlignment="1">
      <alignment horizontal="right"/>
    </xf>
    <xf numFmtId="165" fontId="18" fillId="0" borderId="10" xfId="0" applyNumberFormat="1" applyFont="1" applyFill="1" applyBorder="1" applyAlignment="1" applyProtection="1"/>
    <xf numFmtId="164" fontId="18" fillId="0" borderId="0" xfId="0" applyFont="1" applyFill="1" applyAlignment="1"/>
    <xf numFmtId="164" fontId="18" fillId="0" borderId="0" xfId="0" applyFont="1" applyFill="1" applyAlignment="1" applyProtection="1"/>
    <xf numFmtId="165" fontId="18" fillId="0" borderId="0" xfId="0" applyNumberFormat="1" applyFont="1" applyFill="1" applyAlignment="1" applyProtection="1"/>
    <xf numFmtId="2" fontId="18" fillId="0" borderId="10" xfId="0" applyNumberFormat="1" applyFont="1" applyFill="1" applyBorder="1" applyAlignment="1" applyProtection="1">
      <alignment horizontal="left"/>
    </xf>
    <xf numFmtId="2" fontId="18" fillId="0" borderId="10" xfId="0" applyNumberFormat="1" applyFont="1" applyFill="1" applyBorder="1" applyAlignment="1" applyProtection="1"/>
    <xf numFmtId="2" fontId="18" fillId="0" borderId="10" xfId="0" applyNumberFormat="1" applyFont="1" applyFill="1" applyBorder="1" applyAlignment="1" applyProtection="1">
      <alignment wrapText="1"/>
    </xf>
    <xf numFmtId="1" fontId="18" fillId="0" borderId="10" xfId="0" applyNumberFormat="1" applyFont="1" applyFill="1" applyBorder="1" applyAlignment="1" applyProtection="1">
      <alignment horizontal="right"/>
    </xf>
    <xf numFmtId="2" fontId="18" fillId="16" borderId="11" xfId="0" applyNumberFormat="1" applyFont="1" applyFill="1" applyBorder="1" applyAlignment="1" applyProtection="1">
      <alignment horizontal="left"/>
    </xf>
    <xf numFmtId="2" fontId="18" fillId="16" borderId="11" xfId="0" applyNumberFormat="1" applyFont="1" applyFill="1" applyBorder="1" applyAlignment="1" applyProtection="1"/>
    <xf numFmtId="1" fontId="18" fillId="16" borderId="11" xfId="0" applyNumberFormat="1" applyFont="1" applyFill="1" applyBorder="1" applyAlignment="1" applyProtection="1">
      <alignment horizontal="right"/>
    </xf>
    <xf numFmtId="165" fontId="18" fillId="16" borderId="11" xfId="0" applyNumberFormat="1" applyFont="1" applyFill="1" applyBorder="1" applyAlignment="1" applyProtection="1"/>
    <xf numFmtId="164" fontId="0" fillId="16" borderId="0" xfId="0" applyFill="1" applyAlignment="1"/>
    <xf numFmtId="2" fontId="18" fillId="0" borderId="11" xfId="0" applyNumberFormat="1" applyFont="1" applyFill="1" applyBorder="1" applyAlignment="1" applyProtection="1">
      <alignment horizontal="left"/>
    </xf>
    <xf numFmtId="2" fontId="18" fillId="0" borderId="11" xfId="0" applyNumberFormat="1" applyFont="1" applyFill="1" applyBorder="1" applyAlignment="1" applyProtection="1"/>
    <xf numFmtId="164" fontId="18" fillId="0" borderId="11" xfId="0" applyFont="1" applyFill="1" applyBorder="1" applyAlignment="1" applyProtection="1">
      <alignment wrapText="1"/>
    </xf>
    <xf numFmtId="1" fontId="18" fillId="0" borderId="11" xfId="0" applyNumberFormat="1" applyFont="1" applyFill="1" applyBorder="1" applyAlignment="1" applyProtection="1">
      <alignment horizontal="right"/>
    </xf>
    <xf numFmtId="165" fontId="18" fillId="0" borderId="11" xfId="0" applyNumberFormat="1" applyFont="1" applyBorder="1" applyAlignment="1" applyProtection="1"/>
    <xf numFmtId="2" fontId="20" fillId="18" borderId="11" xfId="0" applyNumberFormat="1" applyFont="1" applyFill="1" applyBorder="1" applyAlignment="1" applyProtection="1">
      <alignment horizontal="left"/>
    </xf>
    <xf numFmtId="164" fontId="20" fillId="18" borderId="11" xfId="0" applyFont="1" applyFill="1" applyBorder="1" applyAlignment="1"/>
    <xf numFmtId="164" fontId="20" fillId="18" borderId="11" xfId="0" applyFont="1" applyFill="1" applyBorder="1" applyAlignment="1" applyProtection="1">
      <alignment horizontal="left" wrapText="1"/>
    </xf>
    <xf numFmtId="165" fontId="20" fillId="19" borderId="11" xfId="0" applyNumberFormat="1" applyFont="1" applyFill="1" applyBorder="1" applyAlignment="1" applyProtection="1">
      <alignment horizontal="right"/>
    </xf>
    <xf numFmtId="2" fontId="20" fillId="22" borderId="11" xfId="0" applyNumberFormat="1" applyFont="1" applyFill="1" applyBorder="1" applyAlignment="1" applyProtection="1">
      <alignment horizontal="left"/>
    </xf>
    <xf numFmtId="164" fontId="20" fillId="22" borderId="11" xfId="0" applyFont="1" applyFill="1" applyBorder="1" applyAlignment="1"/>
    <xf numFmtId="164" fontId="20" fillId="22" borderId="11" xfId="0" applyFont="1" applyFill="1" applyBorder="1" applyAlignment="1" applyProtection="1">
      <alignment horizontal="left" wrapText="1"/>
    </xf>
    <xf numFmtId="164" fontId="0" fillId="20" borderId="0" xfId="0" applyFill="1" applyAlignment="1"/>
    <xf numFmtId="164" fontId="20" fillId="20" borderId="11" xfId="0" applyFont="1" applyFill="1" applyBorder="1" applyAlignment="1"/>
    <xf numFmtId="164" fontId="20" fillId="20" borderId="16" xfId="0" applyFont="1" applyFill="1" applyBorder="1" applyAlignment="1"/>
    <xf numFmtId="164" fontId="20" fillId="22" borderId="10" xfId="0" applyFont="1" applyFill="1" applyBorder="1" applyAlignment="1"/>
    <xf numFmtId="164" fontId="20" fillId="22" borderId="10" xfId="0" applyFont="1" applyFill="1" applyBorder="1" applyAlignment="1" applyProtection="1">
      <alignment horizontal="left" wrapText="1"/>
    </xf>
    <xf numFmtId="164" fontId="20" fillId="22" borderId="15" xfId="0" applyFont="1" applyFill="1" applyBorder="1" applyAlignment="1"/>
    <xf numFmtId="164" fontId="20" fillId="22" borderId="15" xfId="0" applyFont="1" applyFill="1" applyBorder="1" applyAlignment="1" applyProtection="1">
      <alignment horizontal="left" wrapText="1"/>
    </xf>
    <xf numFmtId="2" fontId="20" fillId="0" borderId="11" xfId="0" applyNumberFormat="1" applyFont="1" applyFill="1" applyBorder="1" applyAlignment="1" applyProtection="1"/>
    <xf numFmtId="2" fontId="18" fillId="0" borderId="11" xfId="0" applyNumberFormat="1" applyFont="1" applyFill="1" applyBorder="1" applyAlignment="1" applyProtection="1">
      <alignment wrapText="1"/>
    </xf>
    <xf numFmtId="164" fontId="18" fillId="0" borderId="11" xfId="0" applyFont="1" applyBorder="1" applyAlignment="1"/>
    <xf numFmtId="164" fontId="24" fillId="0" borderId="11" xfId="0" applyFont="1" applyFill="1" applyBorder="1" applyAlignment="1" applyProtection="1">
      <alignment wrapText="1"/>
    </xf>
    <xf numFmtId="164" fontId="18" fillId="0" borderId="11" xfId="0" applyFont="1" applyFill="1" applyBorder="1" applyAlignment="1" applyProtection="1"/>
    <xf numFmtId="1" fontId="18" fillId="0" borderId="11" xfId="0" applyNumberFormat="1" applyFont="1" applyBorder="1" applyAlignment="1" applyProtection="1">
      <alignment horizontal="right"/>
    </xf>
    <xf numFmtId="166" fontId="20" fillId="0" borderId="11" xfId="0" applyNumberFormat="1" applyFont="1" applyFill="1" applyBorder="1" applyAlignment="1" applyProtection="1">
      <alignment horizontal="left"/>
    </xf>
    <xf numFmtId="164" fontId="20" fillId="0" borderId="11" xfId="0" applyFont="1" applyBorder="1" applyAlignment="1"/>
    <xf numFmtId="164" fontId="20" fillId="0" borderId="11" xfId="0" applyFont="1" applyFill="1" applyBorder="1" applyAlignment="1" applyProtection="1"/>
    <xf numFmtId="164" fontId="0" fillId="0" borderId="0" xfId="0" applyFont="1" applyAlignment="1"/>
    <xf numFmtId="2" fontId="25" fillId="0" borderId="11" xfId="0" applyNumberFormat="1" applyFont="1" applyFill="1" applyBorder="1" applyAlignment="1" applyProtection="1">
      <alignment horizontal="left"/>
    </xf>
    <xf numFmtId="164" fontId="25" fillId="0" borderId="11" xfId="0" applyFont="1" applyBorder="1" applyAlignment="1"/>
    <xf numFmtId="164" fontId="25" fillId="0" borderId="11" xfId="0" applyFont="1" applyFill="1" applyBorder="1" applyAlignment="1" applyProtection="1">
      <alignment wrapText="1"/>
    </xf>
    <xf numFmtId="164" fontId="25" fillId="0" borderId="11" xfId="0" applyFont="1" applyFill="1" applyBorder="1" applyAlignment="1" applyProtection="1"/>
    <xf numFmtId="1" fontId="25" fillId="0" borderId="11" xfId="0" applyNumberFormat="1" applyFont="1" applyBorder="1" applyAlignment="1" applyProtection="1">
      <alignment horizontal="right"/>
    </xf>
    <xf numFmtId="164" fontId="0" fillId="0" borderId="11" xfId="0" applyBorder="1" applyAlignment="1"/>
    <xf numFmtId="164" fontId="18" fillId="0" borderId="11" xfId="0" applyFont="1" applyFill="1" applyBorder="1" applyAlignment="1"/>
    <xf numFmtId="164" fontId="20" fillId="0" borderId="11" xfId="0" applyFont="1" applyFill="1" applyBorder="1" applyAlignment="1"/>
    <xf numFmtId="166" fontId="20" fillId="19" borderId="11" xfId="0" applyNumberFormat="1" applyFont="1" applyFill="1" applyBorder="1" applyAlignment="1" applyProtection="1">
      <alignment horizontal="left"/>
    </xf>
    <xf numFmtId="164" fontId="20" fillId="19" borderId="11" xfId="0" applyFont="1" applyFill="1" applyBorder="1" applyAlignment="1"/>
    <xf numFmtId="164" fontId="20" fillId="19" borderId="11" xfId="0" applyFont="1" applyFill="1" applyBorder="1" applyAlignment="1" applyProtection="1"/>
    <xf numFmtId="166" fontId="20" fillId="20" borderId="11" xfId="0" applyNumberFormat="1" applyFont="1" applyFill="1" applyBorder="1" applyAlignment="1" applyProtection="1">
      <alignment horizontal="left"/>
    </xf>
    <xf numFmtId="164" fontId="0" fillId="20" borderId="0" xfId="0" applyFont="1" applyFill="1" applyAlignment="1"/>
    <xf numFmtId="164" fontId="25" fillId="0" borderId="11" xfId="0" applyFont="1" applyFill="1" applyBorder="1" applyAlignment="1"/>
    <xf numFmtId="1" fontId="25" fillId="0" borderId="11" xfId="0" applyNumberFormat="1" applyFont="1" applyFill="1" applyBorder="1" applyAlignment="1" applyProtection="1">
      <alignment horizontal="right"/>
    </xf>
    <xf numFmtId="1" fontId="25" fillId="20" borderId="11" xfId="0" applyNumberFormat="1" applyFont="1" applyFill="1" applyBorder="1" applyAlignment="1" applyProtection="1">
      <alignment horizontal="right"/>
    </xf>
    <xf numFmtId="2" fontId="26" fillId="0" borderId="11" xfId="0" applyNumberFormat="1" applyFont="1" applyFill="1" applyBorder="1" applyAlignment="1" applyProtection="1">
      <alignment horizontal="left"/>
    </xf>
    <xf numFmtId="164" fontId="26" fillId="0" borderId="11" xfId="0" applyFont="1" applyFill="1" applyBorder="1" applyAlignment="1"/>
    <xf numFmtId="164" fontId="26" fillId="0" borderId="11" xfId="0" applyFont="1" applyFill="1" applyBorder="1" applyAlignment="1" applyProtection="1"/>
    <xf numFmtId="166" fontId="26" fillId="0" borderId="11" xfId="0" applyNumberFormat="1" applyFont="1" applyFill="1" applyBorder="1" applyAlignment="1" applyProtection="1">
      <alignment horizontal="left"/>
    </xf>
    <xf numFmtId="164" fontId="26" fillId="0" borderId="11" xfId="0" applyFont="1" applyBorder="1" applyAlignment="1"/>
    <xf numFmtId="164" fontId="0" fillId="0" borderId="0" xfId="0" applyFill="1" applyAlignment="1"/>
    <xf numFmtId="164" fontId="0" fillId="0" borderId="0" xfId="0" applyFont="1" applyFill="1" applyAlignment="1"/>
    <xf numFmtId="2" fontId="27" fillId="0" borderId="11" xfId="0" applyNumberFormat="1" applyFont="1" applyFill="1" applyBorder="1" applyAlignment="1" applyProtection="1">
      <alignment horizontal="left"/>
    </xf>
    <xf numFmtId="164" fontId="27" fillId="0" borderId="11" xfId="0" applyFont="1" applyBorder="1" applyAlignment="1"/>
    <xf numFmtId="164" fontId="27" fillId="0" borderId="11" xfId="0" applyFont="1" applyFill="1" applyBorder="1" applyAlignment="1" applyProtection="1">
      <alignment wrapText="1"/>
    </xf>
    <xf numFmtId="164" fontId="27" fillId="0" borderId="11" xfId="0" applyFont="1" applyFill="1" applyBorder="1" applyAlignment="1" applyProtection="1"/>
    <xf numFmtId="164" fontId="20" fillId="0" borderId="0" xfId="0" applyFont="1" applyAlignment="1"/>
    <xf numFmtId="166" fontId="27" fillId="0" borderId="11" xfId="0" applyNumberFormat="1" applyFont="1" applyFill="1" applyBorder="1" applyAlignment="1" applyProtection="1">
      <alignment horizontal="left"/>
    </xf>
    <xf numFmtId="2" fontId="27" fillId="0" borderId="11" xfId="0" applyNumberFormat="1" applyFont="1" applyFill="1" applyBorder="1" applyAlignment="1" applyProtection="1"/>
    <xf numFmtId="1" fontId="27" fillId="0" borderId="11" xfId="0" applyNumberFormat="1" applyFont="1" applyBorder="1" applyAlignment="1" applyProtection="1">
      <alignment horizontal="right"/>
    </xf>
    <xf numFmtId="166" fontId="18" fillId="0" borderId="11" xfId="0" applyNumberFormat="1" applyFont="1" applyFill="1" applyBorder="1" applyAlignment="1" applyProtection="1">
      <alignment horizontal="left"/>
    </xf>
    <xf numFmtId="2" fontId="18" fillId="0" borderId="14" xfId="0" applyNumberFormat="1" applyFont="1" applyFill="1" applyBorder="1" applyAlignment="1" applyProtection="1"/>
    <xf numFmtId="2" fontId="21" fillId="0" borderId="11" xfId="0" applyNumberFormat="1" applyFont="1" applyFill="1" applyBorder="1" applyAlignment="1" applyProtection="1"/>
    <xf numFmtId="164" fontId="22" fillId="0" borderId="0" xfId="0" applyFont="1" applyAlignment="1"/>
    <xf numFmtId="164" fontId="23" fillId="0" borderId="0" xfId="0" applyFont="1" applyAlignment="1"/>
    <xf numFmtId="2" fontId="18" fillId="0" borderId="14" xfId="0" applyNumberFormat="1" applyFont="1" applyFill="1" applyBorder="1" applyAlignment="1" applyProtection="1">
      <alignment horizontal="left"/>
    </xf>
    <xf numFmtId="164" fontId="18" fillId="0" borderId="14" xfId="0" applyFont="1" applyBorder="1" applyAlignment="1">
      <alignment wrapText="1"/>
    </xf>
    <xf numFmtId="164" fontId="0" fillId="0" borderId="14" xfId="0" applyBorder="1" applyAlignment="1"/>
    <xf numFmtId="1" fontId="18" fillId="0" borderId="14" xfId="0" applyNumberFormat="1" applyFont="1" applyFill="1" applyBorder="1" applyAlignment="1" applyProtection="1">
      <alignment horizontal="right"/>
    </xf>
    <xf numFmtId="1" fontId="27" fillId="0" borderId="14" xfId="0" applyNumberFormat="1" applyFont="1" applyFill="1" applyBorder="1" applyAlignment="1" applyProtection="1">
      <alignment horizontal="right"/>
    </xf>
    <xf numFmtId="166" fontId="18" fillId="0" borderId="13" xfId="0" applyNumberFormat="1" applyFont="1" applyFill="1" applyBorder="1" applyAlignment="1" applyProtection="1">
      <alignment horizontal="left"/>
    </xf>
    <xf numFmtId="164" fontId="18" fillId="0" borderId="13" xfId="0" applyFont="1" applyBorder="1" applyAlignment="1"/>
    <xf numFmtId="166" fontId="18" fillId="19" borderId="11" xfId="0" applyNumberFormat="1" applyFont="1" applyFill="1" applyBorder="1" applyAlignment="1" applyProtection="1">
      <alignment horizontal="left"/>
    </xf>
    <xf numFmtId="2" fontId="18" fillId="19" borderId="11" xfId="0" applyNumberFormat="1" applyFont="1" applyFill="1" applyBorder="1" applyAlignment="1" applyProtection="1"/>
    <xf numFmtId="2" fontId="18" fillId="19" borderId="13" xfId="0" applyNumberFormat="1" applyFont="1" applyFill="1" applyBorder="1" applyAlignment="1" applyProtection="1"/>
    <xf numFmtId="1" fontId="18" fillId="19" borderId="11" xfId="0" applyNumberFormat="1" applyFont="1" applyFill="1" applyBorder="1" applyAlignment="1">
      <alignment horizontal="right"/>
    </xf>
    <xf numFmtId="164" fontId="0" fillId="0" borderId="0" xfId="0" applyBorder="1" applyAlignment="1"/>
    <xf numFmtId="164" fontId="20" fillId="0" borderId="0" xfId="0" applyFont="1" applyBorder="1" applyAlignment="1"/>
    <xf numFmtId="2" fontId="18" fillId="0" borderId="13" xfId="0" applyNumberFormat="1" applyFont="1" applyFill="1" applyBorder="1" applyAlignment="1" applyProtection="1"/>
    <xf numFmtId="1" fontId="18" fillId="0" borderId="11" xfId="0" applyNumberFormat="1" applyFont="1" applyBorder="1" applyAlignment="1">
      <alignment horizontal="right"/>
    </xf>
    <xf numFmtId="1" fontId="18" fillId="19" borderId="13" xfId="0" applyNumberFormat="1" applyFont="1" applyFill="1" applyBorder="1" applyAlignment="1">
      <alignment horizontal="right"/>
    </xf>
    <xf numFmtId="1" fontId="18" fillId="0" borderId="13" xfId="0" applyNumberFormat="1" applyFont="1" applyFill="1" applyBorder="1" applyAlignment="1" applyProtection="1">
      <alignment horizontal="right"/>
    </xf>
    <xf numFmtId="2" fontId="18" fillId="19" borderId="11" xfId="0" applyNumberFormat="1" applyFont="1" applyFill="1" applyBorder="1" applyAlignment="1" applyProtection="1">
      <alignment horizontal="left"/>
    </xf>
    <xf numFmtId="2" fontId="18" fillId="19" borderId="11" xfId="0" applyNumberFormat="1" applyFont="1" applyFill="1" applyBorder="1" applyAlignment="1" applyProtection="1">
      <alignment wrapText="1"/>
    </xf>
    <xf numFmtId="1" fontId="18" fillId="19" borderId="11" xfId="0" applyNumberFormat="1" applyFont="1" applyFill="1" applyBorder="1" applyAlignment="1" applyProtection="1">
      <alignment horizontal="right"/>
    </xf>
    <xf numFmtId="2" fontId="18" fillId="24" borderId="11" xfId="0" applyNumberFormat="1" applyFont="1" applyFill="1" applyBorder="1" applyAlignment="1" applyProtection="1">
      <alignment horizontal="left"/>
    </xf>
    <xf numFmtId="2" fontId="18" fillId="24" borderId="11" xfId="0" applyNumberFormat="1" applyFont="1" applyFill="1" applyBorder="1" applyAlignment="1" applyProtection="1"/>
    <xf numFmtId="2" fontId="18" fillId="24" borderId="11" xfId="0" applyNumberFormat="1" applyFont="1" applyFill="1" applyBorder="1" applyAlignment="1" applyProtection="1">
      <alignment wrapText="1"/>
    </xf>
    <xf numFmtId="1" fontId="18" fillId="24" borderId="11" xfId="0" applyNumberFormat="1" applyFont="1" applyFill="1" applyBorder="1" applyAlignment="1" applyProtection="1">
      <alignment horizontal="right"/>
    </xf>
    <xf numFmtId="2" fontId="24" fillId="20" borderId="11" xfId="0" applyNumberFormat="1" applyFont="1" applyFill="1" applyBorder="1" applyAlignment="1" applyProtection="1"/>
    <xf numFmtId="2" fontId="18" fillId="14" borderId="11" xfId="0" applyNumberFormat="1" applyFont="1" applyFill="1" applyBorder="1" applyAlignment="1" applyProtection="1">
      <alignment horizontal="left"/>
    </xf>
    <xf numFmtId="2" fontId="24" fillId="21" borderId="11" xfId="0" applyNumberFormat="1" applyFont="1" applyFill="1" applyBorder="1" applyAlignment="1" applyProtection="1"/>
    <xf numFmtId="164" fontId="18" fillId="14" borderId="11" xfId="0" applyFont="1" applyFill="1" applyBorder="1" applyAlignment="1">
      <alignment wrapText="1"/>
    </xf>
    <xf numFmtId="164" fontId="18" fillId="14" borderId="11" xfId="0" applyFont="1" applyFill="1" applyBorder="1" applyAlignment="1"/>
    <xf numFmtId="1" fontId="18" fillId="21" borderId="11" xfId="0" applyNumberFormat="1" applyFont="1" applyFill="1" applyBorder="1" applyAlignment="1" applyProtection="1">
      <alignment horizontal="right"/>
    </xf>
    <xf numFmtId="165" fontId="18" fillId="14" borderId="11" xfId="0" applyNumberFormat="1" applyFont="1" applyFill="1" applyBorder="1" applyAlignment="1" applyProtection="1"/>
    <xf numFmtId="164" fontId="0" fillId="0" borderId="0" xfId="0" applyAlignment="1">
      <alignment horizontal="left"/>
    </xf>
    <xf numFmtId="164" fontId="30" fillId="16" borderId="11" xfId="0" applyFont="1" applyFill="1" applyBorder="1" applyAlignment="1"/>
    <xf numFmtId="164" fontId="18" fillId="18" borderId="11" xfId="0" applyFont="1" applyFill="1" applyBorder="1" applyAlignment="1" applyProtection="1">
      <alignment horizontal="left" wrapText="1"/>
    </xf>
    <xf numFmtId="164" fontId="18" fillId="22" borderId="11" xfId="0" applyFont="1" applyFill="1" applyBorder="1" applyAlignment="1" applyProtection="1">
      <alignment horizontal="left" wrapText="1"/>
    </xf>
    <xf numFmtId="164" fontId="18" fillId="20" borderId="11" xfId="0" applyFont="1" applyFill="1" applyBorder="1" applyAlignment="1"/>
    <xf numFmtId="164" fontId="18" fillId="20" borderId="16" xfId="0" applyFont="1" applyFill="1" applyBorder="1" applyAlignment="1"/>
    <xf numFmtId="164" fontId="18" fillId="22" borderId="10" xfId="0" applyFont="1" applyFill="1" applyBorder="1" applyAlignment="1" applyProtection="1">
      <alignment horizontal="left" wrapText="1"/>
    </xf>
    <xf numFmtId="164" fontId="18" fillId="22" borderId="15" xfId="0" applyFont="1" applyFill="1" applyBorder="1" applyAlignment="1" applyProtection="1">
      <alignment horizontal="left" wrapText="1"/>
    </xf>
    <xf numFmtId="164" fontId="18" fillId="19" borderId="11" xfId="0" applyFont="1" applyFill="1" applyBorder="1" applyAlignment="1" applyProtection="1">
      <alignment horizontal="left" wrapText="1"/>
    </xf>
    <xf numFmtId="164" fontId="30" fillId="0" borderId="0" xfId="0" applyFont="1" applyAlignment="1">
      <alignment wrapText="1"/>
    </xf>
    <xf numFmtId="1" fontId="31" fillId="14" borderId="10" xfId="0" applyNumberFormat="1" applyFont="1" applyFill="1" applyBorder="1" applyAlignment="1">
      <alignment horizontal="right"/>
    </xf>
    <xf numFmtId="1" fontId="18" fillId="18" borderId="11" xfId="0" applyNumberFormat="1" applyFont="1" applyFill="1" applyBorder="1" applyAlignment="1" applyProtection="1">
      <alignment horizontal="right"/>
    </xf>
    <xf numFmtId="1" fontId="18" fillId="22" borderId="11" xfId="0" applyNumberFormat="1" applyFont="1" applyFill="1" applyBorder="1" applyAlignment="1" applyProtection="1">
      <alignment horizontal="right"/>
    </xf>
    <xf numFmtId="1" fontId="18" fillId="22" borderId="10" xfId="0" applyNumberFormat="1" applyFont="1" applyFill="1" applyBorder="1" applyAlignment="1" applyProtection="1">
      <alignment horizontal="right"/>
    </xf>
    <xf numFmtId="1" fontId="18" fillId="22" borderId="15" xfId="0" applyNumberFormat="1" applyFont="1" applyFill="1" applyBorder="1" applyAlignment="1" applyProtection="1">
      <alignment horizontal="right"/>
    </xf>
    <xf numFmtId="164" fontId="30" fillId="0" borderId="11" xfId="0" applyFont="1" applyBorder="1" applyAlignment="1"/>
    <xf numFmtId="1" fontId="30" fillId="0" borderId="11" xfId="0" applyNumberFormat="1" applyFont="1" applyBorder="1" applyAlignment="1">
      <alignment horizontal="right"/>
    </xf>
    <xf numFmtId="1" fontId="32" fillId="0" borderId="11" xfId="0" applyNumberFormat="1" applyFont="1" applyBorder="1" applyAlignment="1">
      <alignment horizontal="right"/>
    </xf>
    <xf numFmtId="1" fontId="30" fillId="0" borderId="0" xfId="0" applyNumberFormat="1" applyFont="1" applyAlignment="1">
      <alignment horizontal="right"/>
    </xf>
    <xf numFmtId="164" fontId="20" fillId="0" borderId="11" xfId="0" applyFont="1" applyFill="1" applyBorder="1" applyAlignment="1" applyProtection="1">
      <alignment horizontal="left" wrapText="1" indent="1"/>
    </xf>
    <xf numFmtId="164" fontId="20" fillId="19" borderId="11" xfId="0" applyFont="1" applyFill="1" applyBorder="1" applyAlignment="1" applyProtection="1">
      <alignment horizontal="left" wrapText="1" indent="1"/>
    </xf>
    <xf numFmtId="164" fontId="20" fillId="20" borderId="11" xfId="0" applyFont="1" applyFill="1" applyBorder="1" applyAlignment="1" applyProtection="1">
      <alignment horizontal="left" wrapText="1" indent="1"/>
    </xf>
    <xf numFmtId="2" fontId="20" fillId="0" borderId="11" xfId="0" applyNumberFormat="1" applyFont="1" applyFill="1" applyBorder="1" applyAlignment="1" applyProtection="1">
      <alignment horizontal="left" wrapText="1" indent="1"/>
    </xf>
    <xf numFmtId="164" fontId="28" fillId="0" borderId="11" xfId="0" applyFont="1" applyBorder="1" applyAlignment="1">
      <alignment horizontal="left" wrapText="1" indent="1"/>
    </xf>
    <xf numFmtId="164" fontId="20" fillId="0" borderId="11" xfId="0" applyFont="1" applyBorder="1" applyAlignment="1">
      <alignment horizontal="left" wrapText="1" indent="1"/>
    </xf>
    <xf numFmtId="164" fontId="20" fillId="0" borderId="13" xfId="0" applyFont="1" applyBorder="1" applyAlignment="1">
      <alignment horizontal="left" wrapText="1" indent="1"/>
    </xf>
    <xf numFmtId="2" fontId="20" fillId="19" borderId="13" xfId="0" applyNumberFormat="1" applyFont="1" applyFill="1" applyBorder="1" applyAlignment="1" applyProtection="1">
      <alignment horizontal="left" wrapText="1" indent="1"/>
    </xf>
    <xf numFmtId="2" fontId="20" fillId="19" borderId="11" xfId="0" applyNumberFormat="1" applyFont="1" applyFill="1" applyBorder="1" applyAlignment="1" applyProtection="1">
      <alignment horizontal="left" wrapText="1" indent="1"/>
    </xf>
    <xf numFmtId="165" fontId="18" fillId="19" borderId="10" xfId="0" applyNumberFormat="1" applyFont="1" applyFill="1" applyBorder="1" applyAlignment="1" applyProtection="1"/>
    <xf numFmtId="165" fontId="18" fillId="24" borderId="10" xfId="0" applyNumberFormat="1" applyFont="1" applyFill="1" applyBorder="1" applyAlignment="1" applyProtection="1"/>
    <xf numFmtId="2" fontId="28" fillId="0" borderId="14" xfId="0" applyNumberFormat="1" applyFont="1" applyFill="1" applyBorder="1" applyAlignment="1" applyProtection="1">
      <alignment horizontal="left" vertical="center" wrapText="1" indent="1"/>
    </xf>
    <xf numFmtId="2" fontId="27" fillId="0" borderId="14" xfId="0" applyNumberFormat="1" applyFont="1" applyFill="1" applyBorder="1" applyAlignment="1" applyProtection="1"/>
    <xf numFmtId="1" fontId="27" fillId="0" borderId="11" xfId="0" applyNumberFormat="1" applyFont="1" applyFill="1" applyBorder="1" applyAlignment="1" applyProtection="1">
      <alignment horizontal="right"/>
    </xf>
    <xf numFmtId="165" fontId="27" fillId="0" borderId="10" xfId="0" applyNumberFormat="1" applyFont="1" applyBorder="1" applyAlignment="1" applyProtection="1"/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 applyProtection="1">
      <alignment vertical="top"/>
    </xf>
    <xf numFmtId="1" fontId="18" fillId="0" borderId="11" xfId="0" applyNumberFormat="1" applyFont="1" applyBorder="1" applyAlignment="1" applyProtection="1">
      <alignment horizontal="right" vertical="top"/>
    </xf>
    <xf numFmtId="165" fontId="18" fillId="0" borderId="10" xfId="0" applyNumberFormat="1" applyFont="1" applyBorder="1" applyAlignment="1" applyProtection="1">
      <alignment vertical="top"/>
    </xf>
    <xf numFmtId="164" fontId="0" fillId="0" borderId="0" xfId="0" applyAlignment="1">
      <alignment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4" fontId="29" fillId="0" borderId="11" xfId="0" applyFont="1" applyBorder="1" applyAlignment="1"/>
    <xf numFmtId="166" fontId="20" fillId="22" borderId="11" xfId="0" applyNumberFormat="1" applyFont="1" applyFill="1" applyBorder="1" applyAlignment="1" applyProtection="1">
      <alignment horizontal="left"/>
    </xf>
    <xf numFmtId="165" fontId="25" fillId="0" borderId="10" xfId="0" applyNumberFormat="1" applyFont="1" applyBorder="1" applyAlignment="1" applyProtection="1"/>
    <xf numFmtId="166" fontId="20" fillId="19" borderId="11" xfId="0" applyNumberFormat="1" applyFont="1" applyFill="1" applyBorder="1" applyAlignment="1" applyProtection="1">
      <alignment horizontal="left" vertical="top"/>
    </xf>
    <xf numFmtId="164" fontId="20" fillId="19" borderId="11" xfId="0" applyFont="1" applyFill="1" applyBorder="1" applyAlignment="1">
      <alignment vertical="top"/>
    </xf>
    <xf numFmtId="164" fontId="20" fillId="19" borderId="11" xfId="0" applyFont="1" applyFill="1" applyBorder="1" applyAlignment="1" applyProtection="1">
      <alignment vertical="top"/>
    </xf>
    <xf numFmtId="1" fontId="18" fillId="19" borderId="11" xfId="0" applyNumberFormat="1" applyFont="1" applyFill="1" applyBorder="1" applyAlignment="1" applyProtection="1">
      <alignment horizontal="right" vertical="top"/>
    </xf>
    <xf numFmtId="165" fontId="18" fillId="19" borderId="10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/>
    <xf numFmtId="2" fontId="18" fillId="0" borderId="12" xfId="0" applyNumberFormat="1" applyFont="1" applyFill="1" applyBorder="1" applyAlignment="1" applyProtection="1">
      <alignment horizontal="left" vertical="center"/>
    </xf>
    <xf numFmtId="2" fontId="18" fillId="0" borderId="12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 wrapText="1"/>
    </xf>
    <xf numFmtId="1" fontId="18" fillId="0" borderId="12" xfId="0" applyNumberFormat="1" applyFont="1" applyFill="1" applyBorder="1" applyAlignment="1" applyProtection="1">
      <alignment horizontal="right" vertical="center"/>
    </xf>
    <xf numFmtId="165" fontId="18" fillId="0" borderId="12" xfId="0" applyNumberFormat="1" applyFont="1" applyBorder="1" applyAlignment="1" applyProtection="1">
      <alignment vertical="center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>
      <alignment vertical="top"/>
    </xf>
    <xf numFmtId="164" fontId="20" fillId="22" borderId="11" xfId="0" applyFont="1" applyFill="1" applyBorder="1" applyAlignment="1" applyProtection="1">
      <alignment horizontal="left" vertical="top" wrapText="1"/>
    </xf>
    <xf numFmtId="1" fontId="18" fillId="22" borderId="11" xfId="0" applyNumberFormat="1" applyFont="1" applyFill="1" applyBorder="1" applyAlignment="1" applyProtection="1">
      <alignment horizontal="right" vertical="top"/>
    </xf>
    <xf numFmtId="164" fontId="20" fillId="20" borderId="16" xfId="0" applyFont="1" applyFill="1" applyBorder="1" applyAlignment="1">
      <alignment vertical="top"/>
    </xf>
    <xf numFmtId="164" fontId="18" fillId="20" borderId="16" xfId="0" applyFont="1" applyFill="1" applyBorder="1" applyAlignment="1">
      <alignment vertical="top"/>
    </xf>
    <xf numFmtId="166" fontId="20" fillId="20" borderId="11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vertical="top"/>
    </xf>
    <xf numFmtId="164" fontId="20" fillId="20" borderId="11" xfId="0" applyFont="1" applyFill="1" applyBorder="1" applyAlignment="1" applyProtection="1">
      <alignment horizontal="left" vertical="center" wrapText="1" indent="1"/>
    </xf>
    <xf numFmtId="164" fontId="20" fillId="20" borderId="11" xfId="0" applyFont="1" applyFill="1" applyBorder="1" applyAlignment="1" applyProtection="1">
      <alignment vertical="top"/>
    </xf>
    <xf numFmtId="1" fontId="18" fillId="20" borderId="11" xfId="0" applyNumberFormat="1" applyFont="1" applyFill="1" applyBorder="1" applyAlignment="1" applyProtection="1">
      <alignment horizontal="right" vertical="top"/>
    </xf>
    <xf numFmtId="165" fontId="18" fillId="20" borderId="10" xfId="0" applyNumberFormat="1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38"/>
  <sheetViews>
    <sheetView tabSelected="1" zoomScale="110" zoomScaleNormal="110" workbookViewId="0">
      <selection activeCell="C97" sqref="C97"/>
    </sheetView>
  </sheetViews>
  <sheetFormatPr defaultColWidth="8.85546875" defaultRowHeight="19.5" customHeight="1" x14ac:dyDescent="0.4"/>
  <cols>
    <col min="1" max="1" width="4.5703125" style="147" customWidth="1"/>
    <col min="2" max="2" width="2.92578125" style="11" customWidth="1"/>
    <col min="3" max="3" width="41.42578125" style="156" customWidth="1"/>
    <col min="4" max="4" width="9.140625" style="11" customWidth="1"/>
    <col min="5" max="5" width="3.42578125" style="165" customWidth="1"/>
    <col min="6" max="6" width="6.5703125" style="11" customWidth="1"/>
    <col min="7" max="7" width="3.85546875" style="11" customWidth="1"/>
    <col min="8" max="8" width="2.640625" style="11" customWidth="1"/>
    <col min="9" max="9" width="6" style="11" customWidth="1"/>
    <col min="10" max="10" width="4.0703125" style="11" customWidth="1"/>
    <col min="11" max="256" width="9.85546875" style="11" customWidth="1"/>
    <col min="257" max="16384" width="8.85546875" style="11"/>
  </cols>
  <sheetData>
    <row r="1" spans="1:254" ht="19.5" customHeight="1" x14ac:dyDescent="0.4">
      <c r="A1" s="7" t="s">
        <v>132</v>
      </c>
      <c r="B1" s="8"/>
      <c r="C1" s="9" t="s">
        <v>0</v>
      </c>
      <c r="D1" s="8"/>
      <c r="E1" s="10"/>
      <c r="F1" s="8"/>
    </row>
    <row r="2" spans="1:254" ht="19.5" customHeight="1" x14ac:dyDescent="0.4">
      <c r="A2" s="12"/>
      <c r="B2" s="8"/>
      <c r="C2" s="9" t="s">
        <v>64</v>
      </c>
      <c r="D2" s="8"/>
      <c r="E2" s="10"/>
      <c r="F2" s="8"/>
    </row>
    <row r="3" spans="1:254" ht="19.5" customHeight="1" x14ac:dyDescent="0.4">
      <c r="A3" s="12"/>
      <c r="B3" s="8"/>
      <c r="C3" s="13"/>
      <c r="D3" s="8"/>
      <c r="E3" s="10"/>
      <c r="F3" s="8"/>
    </row>
    <row r="4" spans="1:254" ht="22.5" customHeight="1" x14ac:dyDescent="0.4">
      <c r="A4" s="14" t="s">
        <v>1</v>
      </c>
      <c r="B4" s="15" t="s">
        <v>2</v>
      </c>
      <c r="C4" s="16" t="s">
        <v>3</v>
      </c>
      <c r="D4" s="8"/>
      <c r="E4" s="17" t="s">
        <v>2</v>
      </c>
      <c r="F4" s="18" t="s">
        <v>2</v>
      </c>
    </row>
    <row r="5" spans="1:254" ht="13.5" customHeight="1" x14ac:dyDescent="0.4">
      <c r="A5" s="19"/>
      <c r="B5" s="20"/>
      <c r="C5" s="21" t="s">
        <v>4</v>
      </c>
      <c r="D5" s="22"/>
      <c r="E5" s="157"/>
      <c r="F5" s="22"/>
    </row>
    <row r="6" spans="1:254" ht="16" customHeight="1" x14ac:dyDescent="0.4">
      <c r="A6" s="23"/>
      <c r="B6" s="24"/>
      <c r="C6" s="25" t="s">
        <v>5</v>
      </c>
      <c r="D6" s="26"/>
      <c r="E6" s="27"/>
      <c r="F6" s="28"/>
    </row>
    <row r="7" spans="1:254" ht="16" customHeight="1" x14ac:dyDescent="0.4">
      <c r="A7" s="29"/>
      <c r="B7" s="30"/>
      <c r="C7" s="31" t="s">
        <v>128</v>
      </c>
      <c r="D7" s="32"/>
      <c r="E7" s="33"/>
      <c r="F7" s="34"/>
    </row>
    <row r="8" spans="1:254" s="39" customFormat="1" ht="18" customHeight="1" x14ac:dyDescent="0.25">
      <c r="A8" s="7"/>
      <c r="B8" s="15"/>
      <c r="C8" s="35"/>
      <c r="D8" s="36"/>
      <c r="E8" s="37"/>
      <c r="F8" s="38"/>
      <c r="H8" s="40"/>
      <c r="L8" s="41"/>
      <c r="N8" s="40"/>
      <c r="R8" s="41"/>
      <c r="T8" s="40"/>
      <c r="X8" s="41"/>
      <c r="Z8" s="40"/>
      <c r="AD8" s="41"/>
      <c r="AF8" s="40"/>
      <c r="AJ8" s="41"/>
      <c r="AL8" s="40"/>
      <c r="AP8" s="41"/>
      <c r="AR8" s="40"/>
      <c r="AV8" s="41"/>
      <c r="AX8" s="40"/>
      <c r="BB8" s="41"/>
      <c r="BD8" s="40"/>
      <c r="BH8" s="41"/>
      <c r="BJ8" s="40"/>
      <c r="BN8" s="41"/>
      <c r="BP8" s="40"/>
      <c r="BT8" s="41"/>
      <c r="BV8" s="40"/>
      <c r="BZ8" s="41"/>
      <c r="CB8" s="40"/>
      <c r="CF8" s="41"/>
      <c r="CH8" s="40"/>
      <c r="CL8" s="41"/>
      <c r="CN8" s="40"/>
      <c r="CR8" s="41"/>
      <c r="CT8" s="40"/>
      <c r="CX8" s="41"/>
      <c r="CZ8" s="40"/>
      <c r="DD8" s="41"/>
      <c r="DF8" s="40"/>
      <c r="DJ8" s="41"/>
      <c r="DL8" s="40"/>
      <c r="DP8" s="41"/>
      <c r="DR8" s="40"/>
      <c r="DV8" s="41"/>
      <c r="DX8" s="40"/>
      <c r="EB8" s="41"/>
      <c r="ED8" s="40"/>
      <c r="EH8" s="41"/>
      <c r="EJ8" s="40"/>
      <c r="EN8" s="41"/>
      <c r="EP8" s="40"/>
      <c r="ET8" s="41"/>
      <c r="EV8" s="40"/>
      <c r="EZ8" s="41"/>
      <c r="FB8" s="40"/>
      <c r="FF8" s="41"/>
      <c r="FH8" s="40"/>
      <c r="FL8" s="41"/>
      <c r="FN8" s="40"/>
      <c r="FR8" s="41"/>
      <c r="FT8" s="40"/>
      <c r="FX8" s="41"/>
      <c r="FZ8" s="40"/>
      <c r="GD8" s="41"/>
      <c r="GF8" s="40"/>
      <c r="GJ8" s="41"/>
      <c r="GL8" s="40"/>
      <c r="GP8" s="41"/>
      <c r="GR8" s="40"/>
      <c r="GV8" s="41"/>
      <c r="GX8" s="40"/>
      <c r="HB8" s="41"/>
      <c r="HD8" s="40"/>
      <c r="HH8" s="41"/>
      <c r="HJ8" s="40"/>
      <c r="HN8" s="41"/>
      <c r="HP8" s="40"/>
      <c r="HT8" s="41"/>
      <c r="HV8" s="40"/>
      <c r="HZ8" s="41"/>
      <c r="IB8" s="40"/>
      <c r="IF8" s="41"/>
      <c r="IH8" s="40"/>
      <c r="IL8" s="41"/>
      <c r="IN8" s="40"/>
      <c r="IR8" s="41"/>
      <c r="IT8" s="40"/>
    </row>
    <row r="9" spans="1:254" ht="19.5" customHeight="1" x14ac:dyDescent="0.4">
      <c r="A9" s="42">
        <f>1</f>
        <v>1</v>
      </c>
      <c r="B9" s="43"/>
      <c r="C9" s="44" t="s">
        <v>6</v>
      </c>
      <c r="D9" s="43" t="s">
        <v>7</v>
      </c>
      <c r="E9" s="45">
        <v>10</v>
      </c>
      <c r="F9" s="18">
        <f>TIME(13,0,0)</f>
        <v>0.54166666666666663</v>
      </c>
    </row>
    <row r="10" spans="1:254" ht="19.5" customHeight="1" x14ac:dyDescent="0.4">
      <c r="A10" s="42">
        <f>2</f>
        <v>2</v>
      </c>
      <c r="B10" s="43" t="s">
        <v>8</v>
      </c>
      <c r="C10" s="44" t="s">
        <v>9</v>
      </c>
      <c r="D10" s="43" t="s">
        <v>7</v>
      </c>
      <c r="E10" s="45">
        <v>10</v>
      </c>
      <c r="F10" s="18">
        <f>F9+TIME(0,E9,0)</f>
        <v>0.54861111111111105</v>
      </c>
    </row>
    <row r="11" spans="1:254" ht="19.5" customHeight="1" x14ac:dyDescent="0.4">
      <c r="A11" s="42"/>
      <c r="B11" s="43"/>
      <c r="C11" s="44"/>
      <c r="D11" s="43"/>
      <c r="E11" s="45"/>
      <c r="F11" s="18"/>
    </row>
    <row r="12" spans="1:254" ht="19.5" customHeight="1" x14ac:dyDescent="0.4">
      <c r="A12" s="197">
        <f>3</f>
        <v>3</v>
      </c>
      <c r="B12" s="198" t="s">
        <v>10</v>
      </c>
      <c r="C12" s="199" t="s">
        <v>29</v>
      </c>
      <c r="D12" s="198" t="s">
        <v>7</v>
      </c>
      <c r="E12" s="200">
        <v>5</v>
      </c>
      <c r="F12" s="201">
        <f>F10+TIME(0,E10,0)</f>
        <v>0.55555555555555547</v>
      </c>
    </row>
    <row r="13" spans="1:254" s="50" customFormat="1" ht="18" customHeight="1" x14ac:dyDescent="0.4">
      <c r="A13" s="46"/>
      <c r="B13" s="47"/>
      <c r="C13" s="148"/>
      <c r="D13" s="47"/>
      <c r="E13" s="48"/>
      <c r="F13" s="49"/>
    </row>
    <row r="14" spans="1:254" ht="19.5" customHeight="1" x14ac:dyDescent="0.4">
      <c r="A14" s="51">
        <f>4</f>
        <v>4</v>
      </c>
      <c r="B14" s="52"/>
      <c r="C14" s="53" t="s">
        <v>11</v>
      </c>
      <c r="D14" s="52"/>
      <c r="E14" s="54"/>
      <c r="F14" s="55">
        <f>F12+TIME(0,E12,0)</f>
        <v>0.55902777777777768</v>
      </c>
    </row>
    <row r="15" spans="1:254" ht="19.5" customHeight="1" x14ac:dyDescent="0.4">
      <c r="A15" s="56">
        <f t="shared" ref="A15:A24" si="0">A14+0.01</f>
        <v>4.01</v>
      </c>
      <c r="B15" s="57" t="s">
        <v>70</v>
      </c>
      <c r="C15" s="149" t="s">
        <v>112</v>
      </c>
      <c r="D15" s="58" t="s">
        <v>13</v>
      </c>
      <c r="E15" s="158">
        <v>0</v>
      </c>
      <c r="F15" s="59">
        <f t="shared" ref="F15:F81" si="1">F14+TIME(0,E14,0)</f>
        <v>0.55902777777777768</v>
      </c>
    </row>
    <row r="16" spans="1:254" s="63" customFormat="1" ht="14" customHeight="1" x14ac:dyDescent="0.4">
      <c r="A16" s="60">
        <f t="shared" si="0"/>
        <v>4.0199999999999996</v>
      </c>
      <c r="B16" s="61" t="s">
        <v>10</v>
      </c>
      <c r="C16" s="150" t="s">
        <v>116</v>
      </c>
      <c r="D16" s="62" t="s">
        <v>7</v>
      </c>
      <c r="E16" s="159">
        <v>1</v>
      </c>
      <c r="F16" s="18">
        <f t="shared" si="1"/>
        <v>0.55902777777777768</v>
      </c>
    </row>
    <row r="17" spans="1:6" s="63" customFormat="1" ht="13" customHeight="1" x14ac:dyDescent="0.4">
      <c r="A17" s="60">
        <f t="shared" si="0"/>
        <v>4.0299999999999994</v>
      </c>
      <c r="B17" s="64" t="s">
        <v>10</v>
      </c>
      <c r="C17" s="151" t="s">
        <v>121</v>
      </c>
      <c r="D17" s="64" t="s">
        <v>47</v>
      </c>
      <c r="E17" s="151">
        <v>10</v>
      </c>
      <c r="F17" s="18">
        <f t="shared" si="1"/>
        <v>0.55972222222222212</v>
      </c>
    </row>
    <row r="18" spans="1:6" s="63" customFormat="1" ht="35.5" customHeight="1" x14ac:dyDescent="0.4">
      <c r="A18" s="202">
        <f t="shared" si="0"/>
        <v>4.0399999999999991</v>
      </c>
      <c r="B18" s="203" t="s">
        <v>10</v>
      </c>
      <c r="C18" s="150" t="s">
        <v>119</v>
      </c>
      <c r="D18" s="204" t="s">
        <v>58</v>
      </c>
      <c r="E18" s="205">
        <v>10</v>
      </c>
      <c r="F18" s="185">
        <f t="shared" si="1"/>
        <v>0.56666666666666654</v>
      </c>
    </row>
    <row r="19" spans="1:6" s="63" customFormat="1" ht="22" customHeight="1" x14ac:dyDescent="0.4">
      <c r="A19" s="60">
        <f t="shared" si="0"/>
        <v>4.0499999999999989</v>
      </c>
      <c r="B19" s="61" t="s">
        <v>10</v>
      </c>
      <c r="C19" s="150" t="s">
        <v>115</v>
      </c>
      <c r="D19" s="204" t="s">
        <v>58</v>
      </c>
      <c r="E19" s="205">
        <v>10</v>
      </c>
      <c r="F19" s="185">
        <f t="shared" si="1"/>
        <v>0.57361111111111096</v>
      </c>
    </row>
    <row r="20" spans="1:6" s="63" customFormat="1" ht="15.5" customHeight="1" x14ac:dyDescent="0.4">
      <c r="A20" s="60">
        <f t="shared" si="0"/>
        <v>4.0599999999999987</v>
      </c>
      <c r="B20" s="61" t="s">
        <v>10</v>
      </c>
      <c r="C20" s="150" t="s">
        <v>120</v>
      </c>
      <c r="D20" s="204" t="s">
        <v>58</v>
      </c>
      <c r="E20" s="205">
        <v>10</v>
      </c>
      <c r="F20" s="185">
        <f t="shared" si="1"/>
        <v>0.58055555555555538</v>
      </c>
    </row>
    <row r="21" spans="1:6" s="63" customFormat="1" ht="19.5" customHeight="1" x14ac:dyDescent="0.4">
      <c r="A21" s="60">
        <f t="shared" si="0"/>
        <v>4.0699999999999985</v>
      </c>
      <c r="B21" s="65" t="s">
        <v>10</v>
      </c>
      <c r="C21" s="152" t="s">
        <v>122</v>
      </c>
      <c r="D21" s="206" t="s">
        <v>7</v>
      </c>
      <c r="E21" s="207">
        <v>5</v>
      </c>
      <c r="F21" s="185">
        <f t="shared" si="1"/>
        <v>0.5874999999999998</v>
      </c>
    </row>
    <row r="22" spans="1:6" s="63" customFormat="1" ht="13.5" customHeight="1" x14ac:dyDescent="0.4">
      <c r="A22" s="60">
        <f t="shared" si="0"/>
        <v>4.0799999999999983</v>
      </c>
      <c r="B22" s="66" t="s">
        <v>123</v>
      </c>
      <c r="C22" s="153" t="s">
        <v>124</v>
      </c>
      <c r="D22" s="67" t="s">
        <v>12</v>
      </c>
      <c r="E22" s="160">
        <v>10</v>
      </c>
      <c r="F22" s="18">
        <f t="shared" si="1"/>
        <v>0.59097222222222201</v>
      </c>
    </row>
    <row r="23" spans="1:6" s="63" customFormat="1" ht="13" customHeight="1" x14ac:dyDescent="0.4">
      <c r="A23" s="60">
        <f t="shared" si="0"/>
        <v>4.0899999999999981</v>
      </c>
      <c r="B23" s="68" t="s">
        <v>8</v>
      </c>
      <c r="C23" s="154" t="s">
        <v>125</v>
      </c>
      <c r="D23" s="69" t="s">
        <v>13</v>
      </c>
      <c r="E23" s="161">
        <v>10</v>
      </c>
      <c r="F23" s="18">
        <f t="shared" si="1"/>
        <v>0.59791666666666643</v>
      </c>
    </row>
    <row r="24" spans="1:6" ht="15" customHeight="1" x14ac:dyDescent="0.4">
      <c r="A24" s="60">
        <f t="shared" si="0"/>
        <v>4.0999999999999979</v>
      </c>
      <c r="B24" s="70" t="s">
        <v>10</v>
      </c>
      <c r="C24" s="71" t="s">
        <v>126</v>
      </c>
      <c r="D24" s="70" t="s">
        <v>7</v>
      </c>
      <c r="E24" s="54">
        <v>5</v>
      </c>
      <c r="F24" s="18">
        <f t="shared" si="1"/>
        <v>0.60486111111111085</v>
      </c>
    </row>
    <row r="25" spans="1:6" ht="15" customHeight="1" x14ac:dyDescent="0.4">
      <c r="A25" s="189">
        <f>A24+0.001</f>
        <v>4.1009999999999982</v>
      </c>
      <c r="B25" s="70" t="s">
        <v>10</v>
      </c>
      <c r="C25" s="71" t="s">
        <v>133</v>
      </c>
      <c r="D25" s="70" t="s">
        <v>57</v>
      </c>
      <c r="E25" s="54">
        <v>5</v>
      </c>
      <c r="F25" s="18">
        <f t="shared" si="1"/>
        <v>0.60833333333333306</v>
      </c>
    </row>
    <row r="26" spans="1:6" ht="15" customHeight="1" x14ac:dyDescent="0.4">
      <c r="A26" s="60">
        <v>4.1100000000000003</v>
      </c>
      <c r="B26" s="70" t="s">
        <v>10</v>
      </c>
      <c r="C26" s="71" t="s">
        <v>131</v>
      </c>
      <c r="D26" s="70" t="s">
        <v>39</v>
      </c>
      <c r="E26" s="54">
        <v>5</v>
      </c>
      <c r="F26" s="18">
        <f t="shared" si="1"/>
        <v>0.61180555555555527</v>
      </c>
    </row>
    <row r="27" spans="1:6" ht="14.5" customHeight="1" x14ac:dyDescent="0.4">
      <c r="A27" s="51"/>
      <c r="B27" s="52"/>
      <c r="C27" s="71"/>
      <c r="D27" s="52"/>
      <c r="E27" s="54"/>
      <c r="F27" s="18">
        <f>F26+TIME(0,E26,0)</f>
        <v>0.61527777777777748</v>
      </c>
    </row>
    <row r="28" spans="1:6" ht="14.5" customHeight="1" x14ac:dyDescent="0.4">
      <c r="A28" s="51"/>
      <c r="B28" s="52"/>
      <c r="C28" s="71" t="s">
        <v>127</v>
      </c>
      <c r="D28" s="52"/>
      <c r="E28" s="54">
        <v>10</v>
      </c>
      <c r="F28" s="18">
        <f t="shared" si="1"/>
        <v>0.61527777777777748</v>
      </c>
    </row>
    <row r="29" spans="1:6" ht="14.5" customHeight="1" x14ac:dyDescent="0.4">
      <c r="A29" s="51"/>
      <c r="B29" s="52"/>
      <c r="C29" s="71"/>
      <c r="D29" s="52"/>
      <c r="E29" s="54"/>
      <c r="F29" s="18">
        <f t="shared" si="1"/>
        <v>0.6222222222222219</v>
      </c>
    </row>
    <row r="30" spans="1:6" ht="19.5" customHeight="1" x14ac:dyDescent="0.4">
      <c r="A30" s="51">
        <v>5</v>
      </c>
      <c r="B30" s="72"/>
      <c r="C30" s="73" t="s">
        <v>15</v>
      </c>
      <c r="D30" s="74"/>
      <c r="E30" s="75"/>
      <c r="F30" s="18">
        <f t="shared" si="1"/>
        <v>0.6222222222222219</v>
      </c>
    </row>
    <row r="31" spans="1:6" ht="19.5" customHeight="1" x14ac:dyDescent="0.4">
      <c r="A31" s="51">
        <f>A30+0.01</f>
        <v>5.01</v>
      </c>
      <c r="B31" s="72"/>
      <c r="C31" s="53" t="s">
        <v>37</v>
      </c>
      <c r="D31" s="74"/>
      <c r="E31" s="75"/>
      <c r="F31" s="18">
        <f t="shared" si="1"/>
        <v>0.6222222222222219</v>
      </c>
    </row>
    <row r="32" spans="1:6" s="79" customFormat="1" ht="23.5" customHeight="1" x14ac:dyDescent="0.4">
      <c r="A32" s="76">
        <f>A31+0.001</f>
        <v>5.0110000000000001</v>
      </c>
      <c r="B32" s="77" t="s">
        <v>56</v>
      </c>
      <c r="C32" s="166" t="s">
        <v>73</v>
      </c>
      <c r="D32" s="78" t="s">
        <v>39</v>
      </c>
      <c r="E32" s="54">
        <v>3</v>
      </c>
      <c r="F32" s="18">
        <f t="shared" si="1"/>
        <v>0.6222222222222219</v>
      </c>
    </row>
    <row r="33" spans="1:6" s="79" customFormat="1" ht="25.5" customHeight="1" x14ac:dyDescent="0.4">
      <c r="A33" s="76">
        <f t="shared" ref="A33:A38" si="2">A32+0.001</f>
        <v>5.0120000000000005</v>
      </c>
      <c r="B33" s="77" t="s">
        <v>56</v>
      </c>
      <c r="C33" s="166" t="s">
        <v>74</v>
      </c>
      <c r="D33" s="78" t="s">
        <v>39</v>
      </c>
      <c r="E33" s="54">
        <v>3</v>
      </c>
      <c r="F33" s="18">
        <f t="shared" si="1"/>
        <v>0.62430555555555522</v>
      </c>
    </row>
    <row r="34" spans="1:6" s="79" customFormat="1" ht="19.5" customHeight="1" x14ac:dyDescent="0.4">
      <c r="A34" s="76">
        <f t="shared" si="2"/>
        <v>5.0130000000000008</v>
      </c>
      <c r="B34" s="77" t="s">
        <v>56</v>
      </c>
      <c r="C34" s="166" t="s">
        <v>79</v>
      </c>
      <c r="D34" s="78" t="s">
        <v>39</v>
      </c>
      <c r="E34" s="54">
        <v>3</v>
      </c>
      <c r="F34" s="18">
        <f t="shared" si="1"/>
        <v>0.62638888888888855</v>
      </c>
    </row>
    <row r="35" spans="1:6" s="79" customFormat="1" ht="19.5" customHeight="1" x14ac:dyDescent="0.4">
      <c r="A35" s="76">
        <f t="shared" si="2"/>
        <v>5.0140000000000011</v>
      </c>
      <c r="B35" s="77" t="s">
        <v>56</v>
      </c>
      <c r="C35" s="166" t="s">
        <v>80</v>
      </c>
      <c r="D35" s="78" t="s">
        <v>39</v>
      </c>
      <c r="E35" s="54">
        <v>3</v>
      </c>
      <c r="F35" s="18">
        <f t="shared" si="1"/>
        <v>0.62847222222222188</v>
      </c>
    </row>
    <row r="36" spans="1:6" s="79" customFormat="1" ht="19.5" customHeight="1" x14ac:dyDescent="0.4">
      <c r="A36" s="76">
        <f t="shared" si="2"/>
        <v>5.0150000000000015</v>
      </c>
      <c r="B36" s="77" t="s">
        <v>56</v>
      </c>
      <c r="C36" s="166" t="s">
        <v>81</v>
      </c>
      <c r="D36" s="78" t="s">
        <v>39</v>
      </c>
      <c r="E36" s="54">
        <v>3</v>
      </c>
      <c r="F36" s="18">
        <f t="shared" si="1"/>
        <v>0.6305555555555552</v>
      </c>
    </row>
    <row r="37" spans="1:6" s="79" customFormat="1" ht="19.5" customHeight="1" x14ac:dyDescent="0.4">
      <c r="A37" s="76">
        <f t="shared" si="2"/>
        <v>5.0160000000000018</v>
      </c>
      <c r="B37" s="77" t="s">
        <v>56</v>
      </c>
      <c r="C37" s="166" t="s">
        <v>114</v>
      </c>
      <c r="D37" s="78" t="s">
        <v>39</v>
      </c>
      <c r="E37" s="54">
        <v>3</v>
      </c>
      <c r="F37" s="18">
        <f t="shared" si="1"/>
        <v>0.63263888888888853</v>
      </c>
    </row>
    <row r="38" spans="1:6" s="79" customFormat="1" ht="26" customHeight="1" x14ac:dyDescent="0.4">
      <c r="A38" s="76">
        <f t="shared" si="2"/>
        <v>5.0170000000000021</v>
      </c>
      <c r="B38" s="77" t="s">
        <v>56</v>
      </c>
      <c r="C38" s="166" t="s">
        <v>82</v>
      </c>
      <c r="D38" s="78" t="s">
        <v>39</v>
      </c>
      <c r="E38" s="54">
        <v>3</v>
      </c>
      <c r="F38" s="18">
        <f t="shared" si="1"/>
        <v>0.63472222222222185</v>
      </c>
    </row>
    <row r="39" spans="1:6" ht="19.5" customHeight="1" x14ac:dyDescent="0.4">
      <c r="A39" s="80">
        <f>A31+0.01</f>
        <v>5.0199999999999996</v>
      </c>
      <c r="B39" s="81"/>
      <c r="C39" s="82" t="s">
        <v>38</v>
      </c>
      <c r="D39" s="83" t="s">
        <v>58</v>
      </c>
      <c r="E39" s="84">
        <v>0</v>
      </c>
      <c r="F39" s="18">
        <f t="shared" si="1"/>
        <v>0.63680555555555518</v>
      </c>
    </row>
    <row r="40" spans="1:6" ht="19.5" customHeight="1" x14ac:dyDescent="0.4">
      <c r="A40" s="51">
        <f t="shared" ref="A40" si="3">A39+0.01</f>
        <v>5.0299999999999994</v>
      </c>
      <c r="B40" s="72"/>
      <c r="C40" s="53" t="s">
        <v>43</v>
      </c>
      <c r="E40" s="75"/>
      <c r="F40" s="18">
        <f t="shared" si="1"/>
        <v>0.63680555555555518</v>
      </c>
    </row>
    <row r="41" spans="1:6" s="79" customFormat="1" ht="19.5" customHeight="1" x14ac:dyDescent="0.4">
      <c r="A41" s="76">
        <f t="shared" ref="A41:A47" si="4">A40+0.001</f>
        <v>5.0309999999999997</v>
      </c>
      <c r="B41" s="77" t="s">
        <v>56</v>
      </c>
      <c r="C41" s="166" t="s">
        <v>86</v>
      </c>
      <c r="D41" s="78" t="s">
        <v>41</v>
      </c>
      <c r="E41" s="75">
        <v>3</v>
      </c>
      <c r="F41" s="18">
        <f t="shared" si="1"/>
        <v>0.63680555555555518</v>
      </c>
    </row>
    <row r="42" spans="1:6" s="79" customFormat="1" ht="19.5" customHeight="1" x14ac:dyDescent="0.4">
      <c r="A42" s="76">
        <f t="shared" si="4"/>
        <v>5.032</v>
      </c>
      <c r="B42" s="77" t="s">
        <v>56</v>
      </c>
      <c r="C42" s="166" t="s">
        <v>87</v>
      </c>
      <c r="D42" s="78" t="s">
        <v>41</v>
      </c>
      <c r="E42" s="75">
        <v>3</v>
      </c>
      <c r="F42" s="18">
        <f t="shared" si="1"/>
        <v>0.63888888888888851</v>
      </c>
    </row>
    <row r="43" spans="1:6" s="79" customFormat="1" ht="19.5" customHeight="1" x14ac:dyDescent="0.4">
      <c r="A43" s="76">
        <f t="shared" si="4"/>
        <v>5.0330000000000004</v>
      </c>
      <c r="B43" s="77" t="s">
        <v>56</v>
      </c>
      <c r="C43" s="166" t="s">
        <v>88</v>
      </c>
      <c r="D43" s="78" t="s">
        <v>41</v>
      </c>
      <c r="E43" s="75">
        <v>3</v>
      </c>
      <c r="F43" s="18">
        <f t="shared" si="1"/>
        <v>0.64097222222222183</v>
      </c>
    </row>
    <row r="44" spans="1:6" s="79" customFormat="1" ht="19.5" customHeight="1" x14ac:dyDescent="0.4">
      <c r="A44" s="76">
        <f t="shared" si="4"/>
        <v>5.0340000000000007</v>
      </c>
      <c r="B44" s="77" t="s">
        <v>56</v>
      </c>
      <c r="C44" s="166" t="s">
        <v>89</v>
      </c>
      <c r="D44" s="78" t="s">
        <v>41</v>
      </c>
      <c r="E44" s="75">
        <v>3</v>
      </c>
      <c r="F44" s="18">
        <f t="shared" si="1"/>
        <v>0.64305555555555516</v>
      </c>
    </row>
    <row r="45" spans="1:6" s="79" customFormat="1" ht="19.5" customHeight="1" x14ac:dyDescent="0.4">
      <c r="A45" s="76">
        <f t="shared" si="4"/>
        <v>5.035000000000001</v>
      </c>
      <c r="B45" s="77" t="s">
        <v>56</v>
      </c>
      <c r="C45" s="166" t="s">
        <v>90</v>
      </c>
      <c r="D45" s="78" t="s">
        <v>41</v>
      </c>
      <c r="E45" s="75">
        <v>3</v>
      </c>
      <c r="F45" s="18">
        <f t="shared" si="1"/>
        <v>0.64513888888888848</v>
      </c>
    </row>
    <row r="46" spans="1:6" s="79" customFormat="1" ht="19.5" customHeight="1" x14ac:dyDescent="0.4">
      <c r="A46" s="76">
        <f t="shared" si="4"/>
        <v>5.0360000000000014</v>
      </c>
      <c r="B46" s="77" t="s">
        <v>56</v>
      </c>
      <c r="C46" s="166" t="s">
        <v>91</v>
      </c>
      <c r="D46" s="78" t="s">
        <v>41</v>
      </c>
      <c r="E46" s="75">
        <v>3</v>
      </c>
      <c r="F46" s="18">
        <f t="shared" si="1"/>
        <v>0.64722222222222181</v>
      </c>
    </row>
    <row r="47" spans="1:6" s="79" customFormat="1" ht="19.5" customHeight="1" x14ac:dyDescent="0.4">
      <c r="A47" s="76">
        <f t="shared" si="4"/>
        <v>5.0370000000000017</v>
      </c>
      <c r="B47" s="77" t="s">
        <v>56</v>
      </c>
      <c r="C47" s="166" t="s">
        <v>92</v>
      </c>
      <c r="D47" s="78" t="s">
        <v>41</v>
      </c>
      <c r="E47" s="75">
        <v>3</v>
      </c>
      <c r="F47" s="18">
        <f t="shared" si="1"/>
        <v>0.64930555555555514</v>
      </c>
    </row>
    <row r="48" spans="1:6" ht="18.75" customHeight="1" x14ac:dyDescent="0.4">
      <c r="A48" s="51">
        <f>A40+0.01</f>
        <v>5.0399999999999991</v>
      </c>
      <c r="B48" s="72"/>
      <c r="C48" s="53" t="s">
        <v>31</v>
      </c>
      <c r="E48" s="75"/>
      <c r="F48" s="18">
        <f t="shared" si="1"/>
        <v>0.65138888888888846</v>
      </c>
    </row>
    <row r="49" spans="1:6" s="79" customFormat="1" ht="18.75" customHeight="1" x14ac:dyDescent="0.4">
      <c r="A49" s="76">
        <f t="shared" ref="A49:A50" si="5">A48+0.001</f>
        <v>5.0409999999999995</v>
      </c>
      <c r="B49" s="77" t="s">
        <v>56</v>
      </c>
      <c r="C49" s="166" t="s">
        <v>111</v>
      </c>
      <c r="D49" s="78" t="s">
        <v>44</v>
      </c>
      <c r="E49" s="75">
        <v>3</v>
      </c>
      <c r="F49" s="18">
        <f t="shared" si="1"/>
        <v>0.65138888888888846</v>
      </c>
    </row>
    <row r="50" spans="1:6" s="79" customFormat="1" ht="18.75" customHeight="1" x14ac:dyDescent="0.4">
      <c r="A50" s="76">
        <f t="shared" si="5"/>
        <v>5.0419999999999998</v>
      </c>
      <c r="B50" s="77" t="s">
        <v>56</v>
      </c>
      <c r="C50" s="166" t="s">
        <v>130</v>
      </c>
      <c r="D50" s="78" t="s">
        <v>44</v>
      </c>
      <c r="E50" s="75">
        <v>3</v>
      </c>
      <c r="F50" s="18">
        <f t="shared" si="1"/>
        <v>0.65347222222222179</v>
      </c>
    </row>
    <row r="51" spans="1:6" ht="19.5" customHeight="1" x14ac:dyDescent="0.4">
      <c r="A51" s="80">
        <f>A48+0.01</f>
        <v>5.0499999999999989</v>
      </c>
      <c r="B51" s="81"/>
      <c r="C51" s="82" t="s">
        <v>32</v>
      </c>
      <c r="D51" s="83" t="s">
        <v>21</v>
      </c>
      <c r="E51" s="84"/>
      <c r="F51" s="18">
        <f t="shared" si="1"/>
        <v>0.65555555555555511</v>
      </c>
    </row>
    <row r="52" spans="1:6" ht="19.5" customHeight="1" x14ac:dyDescent="0.4">
      <c r="A52" s="80">
        <f>A51+0.01</f>
        <v>5.0599999999999987</v>
      </c>
      <c r="B52" s="81"/>
      <c r="C52" s="82" t="s">
        <v>33</v>
      </c>
      <c r="D52" s="83" t="s">
        <v>45</v>
      </c>
      <c r="E52" s="84"/>
      <c r="F52" s="190">
        <f t="shared" si="1"/>
        <v>0.65555555555555511</v>
      </c>
    </row>
    <row r="53" spans="1:6" ht="19.5" customHeight="1" x14ac:dyDescent="0.4">
      <c r="A53" s="80">
        <f>A52+0.01</f>
        <v>5.0699999999999985</v>
      </c>
      <c r="B53" s="81"/>
      <c r="C53" s="82" t="s">
        <v>34</v>
      </c>
      <c r="D53" s="83" t="s">
        <v>42</v>
      </c>
      <c r="E53" s="84"/>
      <c r="F53" s="18">
        <f t="shared" si="1"/>
        <v>0.65555555555555511</v>
      </c>
    </row>
    <row r="54" spans="1:6" ht="19.5" customHeight="1" x14ac:dyDescent="0.4">
      <c r="A54" s="103">
        <f t="shared" ref="A54" si="6">A53+0.01</f>
        <v>5.0799999999999983</v>
      </c>
      <c r="B54" s="188"/>
      <c r="C54" s="105" t="s">
        <v>35</v>
      </c>
      <c r="D54" s="106" t="s">
        <v>40</v>
      </c>
      <c r="E54" s="110"/>
      <c r="F54" s="180">
        <f t="shared" si="1"/>
        <v>0.65555555555555511</v>
      </c>
    </row>
    <row r="55" spans="1:6" ht="19.5" customHeight="1" x14ac:dyDescent="0.4">
      <c r="A55" s="51">
        <f>A54+0.01</f>
        <v>5.0899999999999981</v>
      </c>
      <c r="C55" s="53" t="s">
        <v>36</v>
      </c>
      <c r="D55" s="85"/>
      <c r="E55" s="162"/>
      <c r="F55" s="18">
        <f t="shared" si="1"/>
        <v>0.65555555555555511</v>
      </c>
    </row>
    <row r="56" spans="1:6" ht="27.5" customHeight="1" x14ac:dyDescent="0.4">
      <c r="A56" s="76">
        <f t="shared" ref="A56:A62" si="7">A55+0.001</f>
        <v>5.0909999999999984</v>
      </c>
      <c r="B56" s="77" t="s">
        <v>56</v>
      </c>
      <c r="C56" s="166" t="s">
        <v>98</v>
      </c>
      <c r="D56" s="78" t="s">
        <v>57</v>
      </c>
      <c r="E56" s="75">
        <v>3</v>
      </c>
      <c r="F56" s="18">
        <f t="shared" si="1"/>
        <v>0.65555555555555511</v>
      </c>
    </row>
    <row r="57" spans="1:6" ht="23.5" customHeight="1" x14ac:dyDescent="0.4">
      <c r="A57" s="76">
        <f t="shared" si="7"/>
        <v>5.0919999999999987</v>
      </c>
      <c r="B57" s="77" t="s">
        <v>56</v>
      </c>
      <c r="C57" s="166" t="s">
        <v>97</v>
      </c>
      <c r="D57" s="78" t="s">
        <v>57</v>
      </c>
      <c r="E57" s="75">
        <v>3</v>
      </c>
      <c r="F57" s="18">
        <f t="shared" si="1"/>
        <v>0.65763888888888844</v>
      </c>
    </row>
    <row r="58" spans="1:6" ht="25.5" customHeight="1" x14ac:dyDescent="0.4">
      <c r="A58" s="76">
        <f t="shared" si="7"/>
        <v>5.0929999999999991</v>
      </c>
      <c r="B58" s="77" t="s">
        <v>56</v>
      </c>
      <c r="C58" s="166" t="s">
        <v>96</v>
      </c>
      <c r="D58" s="78" t="s">
        <v>57</v>
      </c>
      <c r="E58" s="75">
        <v>3</v>
      </c>
      <c r="F58" s="18">
        <f t="shared" si="1"/>
        <v>0.65972222222222177</v>
      </c>
    </row>
    <row r="59" spans="1:6" ht="24.5" customHeight="1" x14ac:dyDescent="0.4">
      <c r="A59" s="76">
        <f t="shared" si="7"/>
        <v>5.0939999999999994</v>
      </c>
      <c r="B59" s="77" t="s">
        <v>56</v>
      </c>
      <c r="C59" s="166" t="s">
        <v>135</v>
      </c>
      <c r="D59" s="78" t="s">
        <v>57</v>
      </c>
      <c r="E59" s="75">
        <v>3</v>
      </c>
      <c r="F59" s="18">
        <f t="shared" si="1"/>
        <v>0.66180555555555509</v>
      </c>
    </row>
    <row r="60" spans="1:6" ht="25.5" customHeight="1" x14ac:dyDescent="0.4">
      <c r="A60" s="76">
        <f t="shared" si="7"/>
        <v>5.0949999999999998</v>
      </c>
      <c r="B60" s="77" t="s">
        <v>56</v>
      </c>
      <c r="C60" s="166" t="s">
        <v>136</v>
      </c>
      <c r="D60" s="78" t="s">
        <v>57</v>
      </c>
      <c r="E60" s="75">
        <v>3</v>
      </c>
      <c r="F60" s="18">
        <f t="shared" si="1"/>
        <v>0.66388888888888842</v>
      </c>
    </row>
    <row r="61" spans="1:6" ht="28" customHeight="1" x14ac:dyDescent="0.4">
      <c r="A61" s="76">
        <f t="shared" si="7"/>
        <v>5.0960000000000001</v>
      </c>
      <c r="B61" s="77" t="s">
        <v>56</v>
      </c>
      <c r="C61" s="166" t="s">
        <v>137</v>
      </c>
      <c r="D61" s="78" t="s">
        <v>57</v>
      </c>
      <c r="E61" s="75">
        <v>3</v>
      </c>
      <c r="F61" s="18">
        <f t="shared" si="1"/>
        <v>0.66597222222222174</v>
      </c>
    </row>
    <row r="62" spans="1:6" ht="25.5" customHeight="1" x14ac:dyDescent="0.4">
      <c r="A62" s="76">
        <f t="shared" si="7"/>
        <v>5.0970000000000004</v>
      </c>
      <c r="B62" s="77" t="s">
        <v>56</v>
      </c>
      <c r="C62" s="166" t="s">
        <v>138</v>
      </c>
      <c r="D62" s="78" t="s">
        <v>57</v>
      </c>
      <c r="E62" s="75">
        <v>3</v>
      </c>
      <c r="F62" s="18">
        <f t="shared" si="1"/>
        <v>0.66805555555555507</v>
      </c>
    </row>
    <row r="63" spans="1:6" ht="25.5" customHeight="1" x14ac:dyDescent="0.4">
      <c r="A63" s="76"/>
      <c r="B63" s="77"/>
      <c r="C63" s="166"/>
      <c r="D63" s="78"/>
      <c r="E63" s="75"/>
      <c r="F63" s="18"/>
    </row>
    <row r="64" spans="1:6" ht="27" customHeight="1" x14ac:dyDescent="0.4">
      <c r="A64" s="51">
        <v>6</v>
      </c>
      <c r="B64" s="72"/>
      <c r="C64" s="53" t="s">
        <v>16</v>
      </c>
      <c r="D64" s="74"/>
      <c r="E64" s="75"/>
      <c r="F64" s="18">
        <f>F62+TIME(0,E62,0)</f>
        <v>0.6701388888888884</v>
      </c>
    </row>
    <row r="65" spans="1:6" ht="19.5" customHeight="1" x14ac:dyDescent="0.4">
      <c r="A65" s="51">
        <f t="shared" ref="A65:A80" si="8">A64+0.01</f>
        <v>6.01</v>
      </c>
      <c r="B65" s="86"/>
      <c r="C65" s="53" t="s">
        <v>37</v>
      </c>
      <c r="E65" s="54"/>
      <c r="F65" s="18">
        <f t="shared" si="1"/>
        <v>0.6701388888888884</v>
      </c>
    </row>
    <row r="66" spans="1:6" s="79" customFormat="1" ht="19.5" customHeight="1" x14ac:dyDescent="0.4">
      <c r="A66" s="76">
        <f>A65+0.001</f>
        <v>6.0110000000000001</v>
      </c>
      <c r="B66" s="87" t="s">
        <v>8</v>
      </c>
      <c r="C66" s="166" t="s">
        <v>67</v>
      </c>
      <c r="D66" s="78" t="s">
        <v>39</v>
      </c>
      <c r="E66" s="54">
        <v>3</v>
      </c>
      <c r="F66" s="18">
        <f t="shared" si="1"/>
        <v>0.6701388888888884</v>
      </c>
    </row>
    <row r="67" spans="1:6" s="79" customFormat="1" ht="24.5" customHeight="1" x14ac:dyDescent="0.4">
      <c r="A67" s="76">
        <f>A66+0.001</f>
        <v>6.0120000000000005</v>
      </c>
      <c r="B67" s="87" t="s">
        <v>8</v>
      </c>
      <c r="C67" s="166" t="s">
        <v>68</v>
      </c>
      <c r="D67" s="78" t="s">
        <v>39</v>
      </c>
      <c r="E67" s="54">
        <v>3</v>
      </c>
      <c r="F67" s="18">
        <f t="shared" si="1"/>
        <v>0.67222222222222172</v>
      </c>
    </row>
    <row r="68" spans="1:6" s="79" customFormat="1" ht="19.5" customHeight="1" x14ac:dyDescent="0.4">
      <c r="A68" s="76">
        <f>A67+0.001</f>
        <v>6.0130000000000008</v>
      </c>
      <c r="B68" s="87" t="s">
        <v>8</v>
      </c>
      <c r="C68" s="166" t="s">
        <v>69</v>
      </c>
      <c r="D68" s="78" t="s">
        <v>39</v>
      </c>
      <c r="E68" s="54">
        <v>3</v>
      </c>
      <c r="F68" s="18">
        <f t="shared" si="1"/>
        <v>0.67430555555555505</v>
      </c>
    </row>
    <row r="69" spans="1:6" s="79" customFormat="1" ht="27" customHeight="1" x14ac:dyDescent="0.4">
      <c r="A69" s="88">
        <f t="shared" ref="A69:A71" si="9">A68+0.001</f>
        <v>6.0140000000000011</v>
      </c>
      <c r="B69" s="89" t="s">
        <v>70</v>
      </c>
      <c r="C69" s="167" t="s">
        <v>71</v>
      </c>
      <c r="D69" s="90" t="s">
        <v>39</v>
      </c>
      <c r="E69" s="135">
        <v>0</v>
      </c>
      <c r="F69" s="175">
        <f t="shared" si="1"/>
        <v>0.67638888888888837</v>
      </c>
    </row>
    <row r="70" spans="1:6" s="79" customFormat="1" ht="29.5" customHeight="1" x14ac:dyDescent="0.4">
      <c r="A70" s="88">
        <f t="shared" si="9"/>
        <v>6.0150000000000015</v>
      </c>
      <c r="B70" s="89" t="s">
        <v>70</v>
      </c>
      <c r="C70" s="167" t="s">
        <v>72</v>
      </c>
      <c r="D70" s="90" t="s">
        <v>39</v>
      </c>
      <c r="E70" s="135">
        <v>0</v>
      </c>
      <c r="F70" s="175">
        <f t="shared" si="1"/>
        <v>0.67638888888888837</v>
      </c>
    </row>
    <row r="71" spans="1:6" s="92" customFormat="1" ht="22" customHeight="1" x14ac:dyDescent="0.4">
      <c r="A71" s="91">
        <f t="shared" si="9"/>
        <v>6.0160000000000018</v>
      </c>
      <c r="B71" s="64" t="s">
        <v>8</v>
      </c>
      <c r="C71" s="168" t="s">
        <v>75</v>
      </c>
      <c r="D71" s="78" t="s">
        <v>39</v>
      </c>
      <c r="E71" s="54">
        <v>3</v>
      </c>
      <c r="F71" s="18">
        <f t="shared" si="1"/>
        <v>0.67638888888888837</v>
      </c>
    </row>
    <row r="72" spans="1:6" ht="19.5" customHeight="1" x14ac:dyDescent="0.4">
      <c r="A72" s="80">
        <f>A65+0.01</f>
        <v>6.02</v>
      </c>
      <c r="B72" s="93"/>
      <c r="C72" s="82" t="s">
        <v>38</v>
      </c>
      <c r="D72" s="83" t="s">
        <v>58</v>
      </c>
      <c r="E72" s="94">
        <v>0</v>
      </c>
      <c r="F72" s="18">
        <f t="shared" si="1"/>
        <v>0.6784722222222217</v>
      </c>
    </row>
    <row r="73" spans="1:6" ht="19.5" customHeight="1" x14ac:dyDescent="0.4">
      <c r="A73" s="51">
        <f t="shared" si="8"/>
        <v>6.0299999999999994</v>
      </c>
      <c r="B73" s="86"/>
      <c r="C73" s="53" t="s">
        <v>43</v>
      </c>
      <c r="D73" s="74" t="s">
        <v>41</v>
      </c>
      <c r="E73" s="54"/>
      <c r="F73" s="18">
        <f t="shared" si="1"/>
        <v>0.6784722222222217</v>
      </c>
    </row>
    <row r="74" spans="1:6" s="79" customFormat="1" ht="19.5" customHeight="1" x14ac:dyDescent="0.4">
      <c r="A74" s="88">
        <f t="shared" ref="A74" si="10">A73+0.001</f>
        <v>6.0309999999999997</v>
      </c>
      <c r="B74" s="89" t="s">
        <v>70</v>
      </c>
      <c r="C74" s="155" t="s">
        <v>85</v>
      </c>
      <c r="D74" s="90" t="s">
        <v>41</v>
      </c>
      <c r="E74" s="135">
        <v>0</v>
      </c>
      <c r="F74" s="175">
        <f t="shared" si="1"/>
        <v>0.6784722222222217</v>
      </c>
    </row>
    <row r="75" spans="1:6" ht="19.5" customHeight="1" x14ac:dyDescent="0.4">
      <c r="A75" s="80">
        <f>A73+0.01</f>
        <v>6.0399999999999991</v>
      </c>
      <c r="B75" s="93"/>
      <c r="C75" s="82" t="s">
        <v>31</v>
      </c>
      <c r="D75" s="83" t="s">
        <v>44</v>
      </c>
      <c r="E75" s="94"/>
      <c r="F75" s="18">
        <f t="shared" si="1"/>
        <v>0.6784722222222217</v>
      </c>
    </row>
    <row r="76" spans="1:6" s="63" customFormat="1" ht="19.5" customHeight="1" x14ac:dyDescent="0.4">
      <c r="A76" s="80">
        <f t="shared" si="8"/>
        <v>6.0499999999999989</v>
      </c>
      <c r="B76" s="93"/>
      <c r="C76" s="82" t="s">
        <v>32</v>
      </c>
      <c r="D76" s="83" t="s">
        <v>21</v>
      </c>
      <c r="E76" s="95"/>
      <c r="F76" s="18">
        <f t="shared" si="1"/>
        <v>0.6784722222222217</v>
      </c>
    </row>
    <row r="77" spans="1:6" s="63" customFormat="1" ht="19.5" customHeight="1" x14ac:dyDescent="0.4">
      <c r="A77" s="80">
        <f t="shared" si="8"/>
        <v>6.0599999999999987</v>
      </c>
      <c r="B77" s="93"/>
      <c r="C77" s="82" t="s">
        <v>33</v>
      </c>
      <c r="D77" s="83" t="s">
        <v>45</v>
      </c>
      <c r="E77" s="94"/>
      <c r="F77" s="190">
        <f t="shared" si="1"/>
        <v>0.6784722222222217</v>
      </c>
    </row>
    <row r="78" spans="1:6" ht="19.5" customHeight="1" x14ac:dyDescent="0.4">
      <c r="A78" s="80">
        <f t="shared" si="8"/>
        <v>6.0699999999999985</v>
      </c>
      <c r="B78" s="93"/>
      <c r="C78" s="82" t="s">
        <v>34</v>
      </c>
      <c r="D78" s="83" t="s">
        <v>42</v>
      </c>
      <c r="E78" s="94"/>
      <c r="F78" s="18">
        <f t="shared" si="1"/>
        <v>0.6784722222222217</v>
      </c>
    </row>
    <row r="79" spans="1:6" ht="19.5" customHeight="1" x14ac:dyDescent="0.4">
      <c r="A79" s="80">
        <f t="shared" si="8"/>
        <v>6.0799999999999983</v>
      </c>
      <c r="B79" s="93"/>
      <c r="C79" s="82" t="s">
        <v>35</v>
      </c>
      <c r="D79" s="83" t="s">
        <v>40</v>
      </c>
      <c r="E79" s="94"/>
      <c r="F79" s="18">
        <f t="shared" si="1"/>
        <v>0.6784722222222217</v>
      </c>
    </row>
    <row r="80" spans="1:6" ht="19.5" customHeight="1" x14ac:dyDescent="0.4">
      <c r="A80" s="80">
        <f t="shared" si="8"/>
        <v>6.0899999999999981</v>
      </c>
      <c r="B80" s="93"/>
      <c r="C80" s="82" t="s">
        <v>46</v>
      </c>
      <c r="D80" s="83" t="s">
        <v>63</v>
      </c>
      <c r="E80" s="94"/>
      <c r="F80" s="18">
        <f t="shared" si="1"/>
        <v>0.6784722222222217</v>
      </c>
    </row>
    <row r="81" spans="1:6" ht="19.5" customHeight="1" x14ac:dyDescent="0.4">
      <c r="A81" s="96">
        <f>A80+0.01</f>
        <v>6.0999999999999979</v>
      </c>
      <c r="B81" s="97"/>
      <c r="C81" s="82" t="s">
        <v>36</v>
      </c>
      <c r="D81" s="98" t="s">
        <v>57</v>
      </c>
      <c r="E81" s="94"/>
      <c r="F81" s="18">
        <f t="shared" si="1"/>
        <v>0.6784722222222217</v>
      </c>
    </row>
    <row r="82" spans="1:6" ht="19.5" customHeight="1" x14ac:dyDescent="0.4">
      <c r="A82" s="51"/>
      <c r="B82" s="86"/>
      <c r="E82" s="54"/>
      <c r="F82" s="18">
        <f t="shared" ref="F82:F137" si="11">F81+TIME(0,E81,0)</f>
        <v>0.6784722222222217</v>
      </c>
    </row>
    <row r="83" spans="1:6" ht="19.5" customHeight="1" x14ac:dyDescent="0.4">
      <c r="A83" s="51">
        <v>7</v>
      </c>
      <c r="B83" s="86"/>
      <c r="C83" s="53" t="s">
        <v>17</v>
      </c>
      <c r="D83" s="52"/>
      <c r="E83" s="54"/>
      <c r="F83" s="18">
        <f t="shared" si="11"/>
        <v>0.6784722222222217</v>
      </c>
    </row>
    <row r="84" spans="1:6" ht="19.5" customHeight="1" x14ac:dyDescent="0.4">
      <c r="A84" s="51">
        <f t="shared" ref="A84:A99" si="12">A83+0.01</f>
        <v>7.01</v>
      </c>
      <c r="B84" s="72"/>
      <c r="C84" s="53" t="s">
        <v>37</v>
      </c>
      <c r="E84" s="163"/>
      <c r="F84" s="18">
        <f t="shared" si="11"/>
        <v>0.6784722222222217</v>
      </c>
    </row>
    <row r="85" spans="1:6" s="79" customFormat="1" ht="19.5" customHeight="1" x14ac:dyDescent="0.4">
      <c r="A85" s="99">
        <f t="shared" ref="A85:A88" si="13">A84+0.001</f>
        <v>7.0110000000000001</v>
      </c>
      <c r="B85" s="100"/>
      <c r="C85" s="6" t="s">
        <v>76</v>
      </c>
      <c r="D85" s="98" t="s">
        <v>39</v>
      </c>
      <c r="E85" s="94">
        <v>0</v>
      </c>
      <c r="F85" s="18">
        <f t="shared" si="11"/>
        <v>0.6784722222222217</v>
      </c>
    </row>
    <row r="86" spans="1:6" s="79" customFormat="1" ht="19.5" customHeight="1" x14ac:dyDescent="0.4">
      <c r="A86" s="99">
        <f t="shared" si="13"/>
        <v>7.0120000000000005</v>
      </c>
      <c r="B86" s="100"/>
      <c r="C86" s="6" t="s">
        <v>77</v>
      </c>
      <c r="D86" s="98" t="s">
        <v>39</v>
      </c>
      <c r="E86" s="94">
        <v>0</v>
      </c>
      <c r="F86" s="18">
        <f t="shared" si="11"/>
        <v>0.6784722222222217</v>
      </c>
    </row>
    <row r="87" spans="1:6" s="79" customFormat="1" ht="19.5" customHeight="1" x14ac:dyDescent="0.4">
      <c r="A87" s="99">
        <f t="shared" si="13"/>
        <v>7.0130000000000008</v>
      </c>
      <c r="B87" s="100"/>
      <c r="C87" s="6" t="s">
        <v>78</v>
      </c>
      <c r="D87" s="98" t="s">
        <v>39</v>
      </c>
      <c r="E87" s="94">
        <v>0</v>
      </c>
      <c r="F87" s="18">
        <f t="shared" si="11"/>
        <v>0.6784722222222217</v>
      </c>
    </row>
    <row r="88" spans="1:6" s="79" customFormat="1" ht="19.5" customHeight="1" x14ac:dyDescent="0.4">
      <c r="A88" s="76">
        <f t="shared" si="13"/>
        <v>7.0140000000000011</v>
      </c>
      <c r="B88" s="77" t="s">
        <v>10</v>
      </c>
      <c r="C88" s="3" t="s">
        <v>113</v>
      </c>
      <c r="D88" s="78" t="s">
        <v>39</v>
      </c>
      <c r="E88" s="54">
        <v>3</v>
      </c>
      <c r="F88" s="18">
        <f t="shared" si="11"/>
        <v>0.6784722222222217</v>
      </c>
    </row>
    <row r="89" spans="1:6" s="101" customFormat="1" ht="19.5" customHeight="1" x14ac:dyDescent="0.4">
      <c r="A89" s="51">
        <f>A84+0.01</f>
        <v>7.02</v>
      </c>
      <c r="C89" s="53" t="s">
        <v>38</v>
      </c>
      <c r="E89" s="54"/>
      <c r="F89" s="18">
        <f t="shared" si="11"/>
        <v>0.68055555555555503</v>
      </c>
    </row>
    <row r="90" spans="1:6" s="102" customFormat="1" ht="19.5" customHeight="1" x14ac:dyDescent="0.4">
      <c r="A90" s="76">
        <f t="shared" ref="A90:A92" si="14">A89+0.001</f>
        <v>7.0209999999999999</v>
      </c>
      <c r="B90" s="77" t="s">
        <v>56</v>
      </c>
      <c r="C90" s="3" t="s">
        <v>110</v>
      </c>
      <c r="D90" s="78" t="s">
        <v>58</v>
      </c>
      <c r="E90" s="54">
        <v>3</v>
      </c>
      <c r="F90" s="18">
        <f t="shared" si="11"/>
        <v>0.68055555555555503</v>
      </c>
    </row>
    <row r="91" spans="1:6" ht="19.5" customHeight="1" x14ac:dyDescent="0.4">
      <c r="A91" s="51">
        <f>A89+0.01</f>
        <v>7.0299999999999994</v>
      </c>
      <c r="C91" s="53" t="s">
        <v>43</v>
      </c>
      <c r="E91" s="75"/>
      <c r="F91" s="18">
        <f t="shared" si="11"/>
        <v>0.68263888888888835</v>
      </c>
    </row>
    <row r="92" spans="1:6" s="79" customFormat="1" ht="15.5" customHeight="1" x14ac:dyDescent="0.4">
      <c r="A92" s="76">
        <f t="shared" si="14"/>
        <v>7.0309999999999997</v>
      </c>
      <c r="B92" s="77" t="s">
        <v>56</v>
      </c>
      <c r="C92" s="3" t="s">
        <v>109</v>
      </c>
      <c r="D92" s="78" t="s">
        <v>41</v>
      </c>
      <c r="E92" s="54">
        <v>3</v>
      </c>
      <c r="F92" s="18">
        <f t="shared" si="11"/>
        <v>0.68263888888888835</v>
      </c>
    </row>
    <row r="93" spans="1:6" ht="19.5" customHeight="1" x14ac:dyDescent="0.4">
      <c r="A93" s="80">
        <f>A91+0.01</f>
        <v>7.0399999999999991</v>
      </c>
      <c r="B93" s="81"/>
      <c r="C93" s="82" t="s">
        <v>31</v>
      </c>
      <c r="D93" s="83" t="s">
        <v>44</v>
      </c>
      <c r="E93" s="84"/>
      <c r="F93" s="18">
        <f t="shared" si="11"/>
        <v>0.68472222222222168</v>
      </c>
    </row>
    <row r="94" spans="1:6" ht="19.5" customHeight="1" x14ac:dyDescent="0.4">
      <c r="A94" s="51">
        <f t="shared" si="12"/>
        <v>7.0499999999999989</v>
      </c>
      <c r="C94" s="53" t="s">
        <v>32</v>
      </c>
      <c r="E94" s="75"/>
      <c r="F94" s="18">
        <f t="shared" si="11"/>
        <v>0.68472222222222168</v>
      </c>
    </row>
    <row r="95" spans="1:6" s="79" customFormat="1" ht="32" customHeight="1" x14ac:dyDescent="0.4">
      <c r="A95" s="208">
        <f t="shared" ref="A95" si="15">A94+0.001</f>
        <v>7.0509999999999993</v>
      </c>
      <c r="B95" s="209" t="s">
        <v>56</v>
      </c>
      <c r="C95" s="210" t="s">
        <v>134</v>
      </c>
      <c r="D95" s="211" t="s">
        <v>21</v>
      </c>
      <c r="E95" s="212">
        <v>0</v>
      </c>
      <c r="F95" s="213">
        <f t="shared" si="11"/>
        <v>0.68472222222222168</v>
      </c>
    </row>
    <row r="96" spans="1:6" ht="19.5" customHeight="1" x14ac:dyDescent="0.4">
      <c r="A96" s="80">
        <f>A94+0.01</f>
        <v>7.0599999999999987</v>
      </c>
      <c r="B96" s="81"/>
      <c r="C96" s="82" t="s">
        <v>33</v>
      </c>
      <c r="D96" s="83" t="s">
        <v>45</v>
      </c>
      <c r="E96" s="84"/>
      <c r="F96" s="190">
        <f t="shared" si="11"/>
        <v>0.68472222222222168</v>
      </c>
    </row>
    <row r="97" spans="1:6" ht="19.5" customHeight="1" x14ac:dyDescent="0.4">
      <c r="A97" s="80">
        <f t="shared" si="12"/>
        <v>7.0699999999999985</v>
      </c>
      <c r="B97" s="81"/>
      <c r="C97" s="93" t="s">
        <v>48</v>
      </c>
      <c r="D97" s="93" t="s">
        <v>7</v>
      </c>
      <c r="E97" s="84"/>
      <c r="F97" s="190">
        <f t="shared" si="11"/>
        <v>0.68472222222222168</v>
      </c>
    </row>
    <row r="98" spans="1:6" ht="19.5" customHeight="1" x14ac:dyDescent="0.4">
      <c r="A98" s="103">
        <f t="shared" si="12"/>
        <v>7.0799999999999983</v>
      </c>
      <c r="B98" s="104"/>
      <c r="C98" s="105" t="s">
        <v>34</v>
      </c>
      <c r="D98" s="106" t="s">
        <v>42</v>
      </c>
      <c r="E98" s="164"/>
      <c r="F98" s="18">
        <f t="shared" si="11"/>
        <v>0.68472222222222168</v>
      </c>
    </row>
    <row r="99" spans="1:6" ht="15" customHeight="1" x14ac:dyDescent="0.4">
      <c r="A99" s="51">
        <f t="shared" si="12"/>
        <v>7.0899999999999981</v>
      </c>
      <c r="B99" s="72"/>
      <c r="C99" s="53" t="s">
        <v>35</v>
      </c>
      <c r="D99" s="74" t="s">
        <v>40</v>
      </c>
      <c r="E99" s="75"/>
      <c r="F99" s="18">
        <f t="shared" si="11"/>
        <v>0.68472222222222168</v>
      </c>
    </row>
    <row r="100" spans="1:6" s="186" customFormat="1" ht="33" customHeight="1" x14ac:dyDescent="0.4">
      <c r="A100" s="181">
        <f t="shared" ref="A100" si="16">A99+0.001</f>
        <v>7.0909999999999984</v>
      </c>
      <c r="B100" s="182" t="s">
        <v>56</v>
      </c>
      <c r="C100" s="187" t="s">
        <v>83</v>
      </c>
      <c r="D100" s="183" t="s">
        <v>40</v>
      </c>
      <c r="E100" s="184">
        <v>3</v>
      </c>
      <c r="F100" s="185">
        <f t="shared" si="11"/>
        <v>0.68472222222222168</v>
      </c>
    </row>
    <row r="101" spans="1:6" ht="19.5" customHeight="1" x14ac:dyDescent="0.4">
      <c r="A101" s="51">
        <f>A99+0.01</f>
        <v>7.0999999999999979</v>
      </c>
      <c r="C101" s="53" t="s">
        <v>46</v>
      </c>
      <c r="E101" s="75"/>
      <c r="F101" s="18">
        <f t="shared" si="11"/>
        <v>0.686805555555555</v>
      </c>
    </row>
    <row r="102" spans="1:6" s="79" customFormat="1" ht="19.5" customHeight="1" x14ac:dyDescent="0.4">
      <c r="A102" s="91">
        <f t="shared" ref="A102:A115" si="17">A101+0.001</f>
        <v>7.1009999999999982</v>
      </c>
      <c r="B102" s="64" t="s">
        <v>56</v>
      </c>
      <c r="C102" s="3" t="s">
        <v>93</v>
      </c>
      <c r="D102" s="78" t="s">
        <v>63</v>
      </c>
      <c r="E102" s="75">
        <v>3</v>
      </c>
      <c r="F102" s="18">
        <f t="shared" si="11"/>
        <v>0.686805555555555</v>
      </c>
    </row>
    <row r="103" spans="1:6" s="79" customFormat="1" ht="19.5" customHeight="1" x14ac:dyDescent="0.4">
      <c r="A103" s="91">
        <f t="shared" si="17"/>
        <v>7.1019999999999985</v>
      </c>
      <c r="B103" s="64" t="s">
        <v>56</v>
      </c>
      <c r="C103" s="3" t="s">
        <v>94</v>
      </c>
      <c r="D103" s="78" t="s">
        <v>63</v>
      </c>
      <c r="E103" s="75">
        <v>3</v>
      </c>
      <c r="F103" s="18">
        <f t="shared" si="11"/>
        <v>0.68888888888888833</v>
      </c>
    </row>
    <row r="104" spans="1:6" s="79" customFormat="1" ht="32.5" customHeight="1" x14ac:dyDescent="0.4">
      <c r="A104" s="191">
        <f t="shared" si="17"/>
        <v>7.1029999999999989</v>
      </c>
      <c r="B104" s="192" t="s">
        <v>84</v>
      </c>
      <c r="C104" s="4" t="s">
        <v>95</v>
      </c>
      <c r="D104" s="193" t="s">
        <v>63</v>
      </c>
      <c r="E104" s="194">
        <v>0</v>
      </c>
      <c r="F104" s="195">
        <f t="shared" si="11"/>
        <v>0.69097222222222165</v>
      </c>
    </row>
    <row r="105" spans="1:6" ht="19.5" customHeight="1" x14ac:dyDescent="0.4">
      <c r="A105" s="51">
        <f>A101+0.01</f>
        <v>7.1099999999999977</v>
      </c>
      <c r="C105" s="53" t="s">
        <v>36</v>
      </c>
      <c r="E105" s="75"/>
      <c r="F105" s="18">
        <f t="shared" si="11"/>
        <v>0.69097222222222165</v>
      </c>
    </row>
    <row r="106" spans="1:6" s="79" customFormat="1" ht="19.5" customHeight="1" x14ac:dyDescent="0.4">
      <c r="A106" s="91">
        <f t="shared" si="17"/>
        <v>7.110999999999998</v>
      </c>
      <c r="B106" s="70" t="s">
        <v>56</v>
      </c>
      <c r="C106" s="3" t="s">
        <v>99</v>
      </c>
      <c r="D106" s="78" t="s">
        <v>57</v>
      </c>
      <c r="E106" s="75">
        <v>3</v>
      </c>
      <c r="F106" s="18">
        <f t="shared" si="11"/>
        <v>0.69097222222222165</v>
      </c>
    </row>
    <row r="107" spans="1:6" s="79" customFormat="1" ht="25" customHeight="1" x14ac:dyDescent="0.4">
      <c r="A107" s="91">
        <f t="shared" si="17"/>
        <v>7.1119999999999983</v>
      </c>
      <c r="B107" s="70" t="s">
        <v>56</v>
      </c>
      <c r="C107" s="3" t="s">
        <v>100</v>
      </c>
      <c r="D107" s="78" t="s">
        <v>57</v>
      </c>
      <c r="E107" s="75">
        <v>3</v>
      </c>
      <c r="F107" s="18">
        <f t="shared" si="11"/>
        <v>0.69305555555555498</v>
      </c>
    </row>
    <row r="108" spans="1:6" s="79" customFormat="1" ht="19.5" customHeight="1" x14ac:dyDescent="0.4">
      <c r="A108" s="91">
        <f t="shared" si="17"/>
        <v>7.1129999999999987</v>
      </c>
      <c r="B108" s="70" t="s">
        <v>56</v>
      </c>
      <c r="C108" s="3" t="s">
        <v>101</v>
      </c>
      <c r="D108" s="78" t="s">
        <v>57</v>
      </c>
      <c r="E108" s="75">
        <v>3</v>
      </c>
      <c r="F108" s="18">
        <f t="shared" si="11"/>
        <v>0.69513888888888831</v>
      </c>
    </row>
    <row r="109" spans="1:6" s="79" customFormat="1" ht="19.5" customHeight="1" x14ac:dyDescent="0.4">
      <c r="A109" s="91">
        <f t="shared" si="17"/>
        <v>7.113999999999999</v>
      </c>
      <c r="B109" s="70" t="s">
        <v>56</v>
      </c>
      <c r="C109" s="3" t="s">
        <v>102</v>
      </c>
      <c r="D109" s="78" t="s">
        <v>57</v>
      </c>
      <c r="E109" s="75">
        <v>3</v>
      </c>
      <c r="F109" s="18">
        <f t="shared" si="11"/>
        <v>0.69722222222222163</v>
      </c>
    </row>
    <row r="110" spans="1:6" s="79" customFormat="1" ht="19.5" customHeight="1" x14ac:dyDescent="0.4">
      <c r="A110" s="88">
        <f t="shared" si="17"/>
        <v>7.1149999999999993</v>
      </c>
      <c r="B110" s="196" t="s">
        <v>27</v>
      </c>
      <c r="C110" s="4" t="s">
        <v>103</v>
      </c>
      <c r="D110" s="90" t="s">
        <v>57</v>
      </c>
      <c r="E110" s="135">
        <v>0</v>
      </c>
      <c r="F110" s="175">
        <f t="shared" si="11"/>
        <v>0.69930555555555496</v>
      </c>
    </row>
    <row r="111" spans="1:6" s="79" customFormat="1" ht="19.5" customHeight="1" x14ac:dyDescent="0.4">
      <c r="A111" s="88">
        <f t="shared" si="17"/>
        <v>7.1159999999999997</v>
      </c>
      <c r="B111" s="196" t="s">
        <v>27</v>
      </c>
      <c r="C111" s="4" t="s">
        <v>104</v>
      </c>
      <c r="D111" s="90" t="s">
        <v>57</v>
      </c>
      <c r="E111" s="135">
        <v>0</v>
      </c>
      <c r="F111" s="175">
        <f t="shared" si="11"/>
        <v>0.69930555555555496</v>
      </c>
    </row>
    <row r="112" spans="1:6" s="79" customFormat="1" ht="19.5" customHeight="1" x14ac:dyDescent="0.4">
      <c r="A112" s="88">
        <f t="shared" si="17"/>
        <v>7.117</v>
      </c>
      <c r="B112" s="196" t="s">
        <v>27</v>
      </c>
      <c r="C112" s="4" t="s">
        <v>105</v>
      </c>
      <c r="D112" s="90" t="s">
        <v>57</v>
      </c>
      <c r="E112" s="135">
        <v>0</v>
      </c>
      <c r="F112" s="175">
        <f t="shared" si="11"/>
        <v>0.69930555555555496</v>
      </c>
    </row>
    <row r="113" spans="1:9" s="79" customFormat="1" ht="19.5" customHeight="1" x14ac:dyDescent="0.4">
      <c r="A113" s="88">
        <f t="shared" si="17"/>
        <v>7.1180000000000003</v>
      </c>
      <c r="B113" s="196" t="s">
        <v>27</v>
      </c>
      <c r="C113" s="4" t="s">
        <v>106</v>
      </c>
      <c r="D113" s="90" t="s">
        <v>57</v>
      </c>
      <c r="E113" s="135">
        <v>0</v>
      </c>
      <c r="F113" s="175">
        <f t="shared" si="11"/>
        <v>0.69930555555555496</v>
      </c>
    </row>
    <row r="114" spans="1:9" s="79" customFormat="1" ht="19.5" customHeight="1" x14ac:dyDescent="0.4">
      <c r="A114" s="88">
        <f t="shared" si="17"/>
        <v>7.1190000000000007</v>
      </c>
      <c r="B114" s="196" t="s">
        <v>27</v>
      </c>
      <c r="C114" s="4" t="s">
        <v>107</v>
      </c>
      <c r="D114" s="90" t="s">
        <v>57</v>
      </c>
      <c r="E114" s="135">
        <v>0</v>
      </c>
      <c r="F114" s="175">
        <f t="shared" si="11"/>
        <v>0.69930555555555496</v>
      </c>
    </row>
    <row r="115" spans="1:9" s="79" customFormat="1" ht="19.5" customHeight="1" x14ac:dyDescent="0.4">
      <c r="A115" s="91">
        <f t="shared" si="17"/>
        <v>7.120000000000001</v>
      </c>
      <c r="B115" s="70" t="s">
        <v>56</v>
      </c>
      <c r="C115" s="3" t="s">
        <v>108</v>
      </c>
      <c r="D115" s="78" t="s">
        <v>57</v>
      </c>
      <c r="E115" s="75">
        <v>3</v>
      </c>
      <c r="F115" s="18">
        <f t="shared" si="11"/>
        <v>0.69930555555555496</v>
      </c>
    </row>
    <row r="116" spans="1:9" ht="19.5" customHeight="1" x14ac:dyDescent="0.4">
      <c r="A116" s="51">
        <v>8</v>
      </c>
      <c r="B116" s="72" t="s">
        <v>56</v>
      </c>
      <c r="C116" s="53" t="s">
        <v>18</v>
      </c>
      <c r="D116" s="74"/>
      <c r="E116" s="75"/>
      <c r="F116" s="18">
        <f t="shared" si="11"/>
        <v>0.70138888888888828</v>
      </c>
    </row>
    <row r="117" spans="1:9" s="101" customFormat="1" ht="19.5" customHeight="1" x14ac:dyDescent="0.4">
      <c r="A117" s="51">
        <f t="shared" ref="A117:A119" si="18">A116+0.01</f>
        <v>8.01</v>
      </c>
      <c r="B117" s="52" t="s">
        <v>10</v>
      </c>
      <c r="C117" s="53" t="s">
        <v>49</v>
      </c>
      <c r="D117" s="74" t="s">
        <v>7</v>
      </c>
      <c r="E117" s="54">
        <v>5</v>
      </c>
      <c r="F117" s="18">
        <f t="shared" si="11"/>
        <v>0.70138888888888828</v>
      </c>
    </row>
    <row r="118" spans="1:9" s="101" customFormat="1" ht="19.5" customHeight="1" x14ac:dyDescent="0.4">
      <c r="A118" s="51">
        <f t="shared" si="18"/>
        <v>8.02</v>
      </c>
      <c r="B118" s="72" t="s">
        <v>10</v>
      </c>
      <c r="C118" s="53" t="s">
        <v>52</v>
      </c>
      <c r="D118" s="74"/>
      <c r="E118" s="54"/>
      <c r="F118" s="18">
        <f t="shared" si="11"/>
        <v>0.70486111111111049</v>
      </c>
    </row>
    <row r="119" spans="1:9" ht="19.5" customHeight="1" x14ac:dyDescent="0.4">
      <c r="A119" s="51">
        <f t="shared" si="18"/>
        <v>8.0299999999999994</v>
      </c>
      <c r="B119" s="72"/>
      <c r="C119" s="53" t="s">
        <v>50</v>
      </c>
      <c r="D119" s="74"/>
      <c r="E119" s="75"/>
      <c r="F119" s="18">
        <f t="shared" si="11"/>
        <v>0.70486111111111049</v>
      </c>
      <c r="I119" s="107"/>
    </row>
    <row r="120" spans="1:9" ht="19.5" customHeight="1" x14ac:dyDescent="0.4">
      <c r="A120" s="108">
        <f>A119+0.001</f>
        <v>8.0309999999999988</v>
      </c>
      <c r="B120" s="104"/>
      <c r="C120" s="5" t="s">
        <v>59</v>
      </c>
      <c r="D120" s="109" t="s">
        <v>19</v>
      </c>
      <c r="E120" s="110">
        <v>5</v>
      </c>
      <c r="F120" s="18">
        <f t="shared" si="11"/>
        <v>0.70486111111111049</v>
      </c>
      <c r="I120" s="107"/>
    </row>
    <row r="121" spans="1:9" ht="19.5" customHeight="1" x14ac:dyDescent="0.4">
      <c r="A121" s="111">
        <f>A120+0.001</f>
        <v>8.0319999999999983</v>
      </c>
      <c r="B121" s="72" t="s">
        <v>10</v>
      </c>
      <c r="C121" s="1" t="s">
        <v>60</v>
      </c>
      <c r="D121" s="52" t="s">
        <v>57</v>
      </c>
      <c r="E121" s="75">
        <v>5</v>
      </c>
      <c r="F121" s="18">
        <f t="shared" si="11"/>
        <v>0.7083333333333327</v>
      </c>
      <c r="I121" s="107"/>
    </row>
    <row r="122" spans="1:9" ht="19.5" customHeight="1" x14ac:dyDescent="0.4">
      <c r="A122" s="111">
        <f>A121+0.001</f>
        <v>8.0329999999999977</v>
      </c>
      <c r="B122" s="72" t="s">
        <v>10</v>
      </c>
      <c r="C122" s="2" t="s">
        <v>61</v>
      </c>
      <c r="D122" s="112" t="s">
        <v>47</v>
      </c>
      <c r="E122" s="75">
        <v>5</v>
      </c>
      <c r="F122" s="18">
        <f t="shared" si="11"/>
        <v>0.71180555555555491</v>
      </c>
      <c r="I122" s="107"/>
    </row>
    <row r="123" spans="1:9" ht="19.5" customHeight="1" x14ac:dyDescent="0.4">
      <c r="A123" s="108">
        <f>A122+0.001</f>
        <v>8.0339999999999971</v>
      </c>
      <c r="B123" s="109"/>
      <c r="C123" s="177" t="s">
        <v>62</v>
      </c>
      <c r="D123" s="178" t="s">
        <v>41</v>
      </c>
      <c r="E123" s="179">
        <v>0</v>
      </c>
      <c r="F123" s="180">
        <f t="shared" si="11"/>
        <v>0.71527777777777712</v>
      </c>
      <c r="I123" s="107"/>
    </row>
    <row r="124" spans="1:9" s="114" customFormat="1" ht="19.5" customHeight="1" x14ac:dyDescent="0.3">
      <c r="A124" s="111">
        <f>A123+0.001</f>
        <v>8.0349999999999966</v>
      </c>
      <c r="B124" s="113" t="s">
        <v>10</v>
      </c>
      <c r="C124" s="2" t="s">
        <v>20</v>
      </c>
      <c r="D124" s="112" t="s">
        <v>21</v>
      </c>
      <c r="E124" s="54">
        <v>5</v>
      </c>
      <c r="F124" s="18">
        <f t="shared" si="11"/>
        <v>0.71527777777777712</v>
      </c>
      <c r="I124" s="115"/>
    </row>
    <row r="125" spans="1:9" s="114" customFormat="1" ht="19.5" customHeight="1" x14ac:dyDescent="0.4">
      <c r="A125" s="116">
        <f>A119+0.01</f>
        <v>8.0399999999999991</v>
      </c>
      <c r="B125" s="113"/>
      <c r="C125" s="117" t="s">
        <v>51</v>
      </c>
      <c r="D125" s="118"/>
      <c r="E125" s="119"/>
      <c r="F125" s="18">
        <f t="shared" si="11"/>
        <v>0.71874999999999933</v>
      </c>
      <c r="I125" s="115"/>
    </row>
    <row r="126" spans="1:9" s="114" customFormat="1" ht="19.5" customHeight="1" x14ac:dyDescent="0.3">
      <c r="A126" s="108">
        <f t="shared" ref="A126:A131" si="19">A125+0.001</f>
        <v>8.0409999999999986</v>
      </c>
      <c r="B126" s="109"/>
      <c r="C126" s="170" t="s">
        <v>53</v>
      </c>
      <c r="D126" s="104" t="s">
        <v>47</v>
      </c>
      <c r="E126" s="120">
        <v>0</v>
      </c>
      <c r="F126" s="18">
        <f t="shared" si="11"/>
        <v>0.71874999999999933</v>
      </c>
      <c r="I126" s="115"/>
    </row>
    <row r="127" spans="1:9" s="114" customFormat="1" ht="19.5" customHeight="1" x14ac:dyDescent="0.3">
      <c r="A127" s="111">
        <f t="shared" si="19"/>
        <v>8.041999999999998</v>
      </c>
      <c r="B127" s="72" t="s">
        <v>10</v>
      </c>
      <c r="C127" s="171" t="s">
        <v>54</v>
      </c>
      <c r="D127" s="72" t="s">
        <v>13</v>
      </c>
      <c r="E127" s="119">
        <v>5</v>
      </c>
      <c r="F127" s="18">
        <f t="shared" si="11"/>
        <v>0.71874999999999933</v>
      </c>
      <c r="I127" s="115"/>
    </row>
    <row r="128" spans="1:9" ht="19.5" customHeight="1" x14ac:dyDescent="0.4">
      <c r="A128" s="121">
        <f t="shared" si="19"/>
        <v>8.0429999999999975</v>
      </c>
      <c r="B128" s="52" t="s">
        <v>10</v>
      </c>
      <c r="C128" s="172" t="s">
        <v>55</v>
      </c>
      <c r="D128" s="122" t="s">
        <v>14</v>
      </c>
      <c r="E128" s="119">
        <v>5</v>
      </c>
      <c r="F128" s="18">
        <f t="shared" si="11"/>
        <v>0.72222222222222154</v>
      </c>
      <c r="I128" s="107"/>
    </row>
    <row r="129" spans="1:9" s="127" customFormat="1" ht="19.5" customHeight="1" x14ac:dyDescent="0.4">
      <c r="A129" s="123">
        <f t="shared" si="19"/>
        <v>8.0439999999999969</v>
      </c>
      <c r="B129" s="124" t="s">
        <v>27</v>
      </c>
      <c r="C129" s="173" t="s">
        <v>22</v>
      </c>
      <c r="D129" s="125" t="s">
        <v>12</v>
      </c>
      <c r="E129" s="126">
        <v>0</v>
      </c>
      <c r="F129" s="175">
        <f t="shared" si="11"/>
        <v>0.72569444444444375</v>
      </c>
      <c r="I129" s="128"/>
    </row>
    <row r="130" spans="1:9" s="127" customFormat="1" ht="19.5" customHeight="1" x14ac:dyDescent="0.4">
      <c r="A130" s="111">
        <f t="shared" si="19"/>
        <v>8.0449999999999964</v>
      </c>
      <c r="B130" s="129" t="s">
        <v>10</v>
      </c>
      <c r="C130" s="169" t="s">
        <v>30</v>
      </c>
      <c r="D130" s="52" t="s">
        <v>23</v>
      </c>
      <c r="E130" s="130">
        <v>2</v>
      </c>
      <c r="F130" s="18">
        <f t="shared" si="11"/>
        <v>0.72569444444444375</v>
      </c>
      <c r="I130" s="128"/>
    </row>
    <row r="131" spans="1:9" s="127" customFormat="1" ht="19.5" customHeight="1" x14ac:dyDescent="0.4">
      <c r="A131" s="123">
        <f t="shared" si="19"/>
        <v>8.0459999999999958</v>
      </c>
      <c r="B131" s="125" t="s">
        <v>27</v>
      </c>
      <c r="C131" s="174" t="s">
        <v>28</v>
      </c>
      <c r="D131" s="124" t="s">
        <v>23</v>
      </c>
      <c r="E131" s="131">
        <v>0</v>
      </c>
      <c r="F131" s="175">
        <f t="shared" si="11"/>
        <v>0.72708333333333264</v>
      </c>
      <c r="I131" s="128"/>
    </row>
    <row r="132" spans="1:9" ht="19.5" customHeight="1" x14ac:dyDescent="0.4">
      <c r="A132" s="51">
        <f>A125+0.01</f>
        <v>8.0499999999999989</v>
      </c>
      <c r="B132" s="52" t="s">
        <v>10</v>
      </c>
      <c r="C132" s="71" t="s">
        <v>24</v>
      </c>
      <c r="D132" s="52" t="s">
        <v>25</v>
      </c>
      <c r="E132" s="132">
        <v>5</v>
      </c>
      <c r="F132" s="18">
        <f t="shared" si="11"/>
        <v>0.72708333333333264</v>
      </c>
    </row>
    <row r="133" spans="1:9" ht="19.5" customHeight="1" x14ac:dyDescent="0.4">
      <c r="A133" s="133">
        <f t="shared" ref="A133:A136" si="20">A132+0.01</f>
        <v>8.0599999999999987</v>
      </c>
      <c r="B133" s="124" t="s">
        <v>27</v>
      </c>
      <c r="C133" s="134" t="s">
        <v>66</v>
      </c>
      <c r="D133" s="124" t="s">
        <v>12</v>
      </c>
      <c r="E133" s="135">
        <v>0</v>
      </c>
      <c r="F133" s="175">
        <f t="shared" si="11"/>
        <v>0.73055555555555485</v>
      </c>
    </row>
    <row r="134" spans="1:9" ht="19.5" customHeight="1" x14ac:dyDescent="0.4">
      <c r="A134" s="133">
        <f t="shared" si="20"/>
        <v>8.0699999999999985</v>
      </c>
      <c r="B134" s="124" t="s">
        <v>27</v>
      </c>
      <c r="C134" s="134" t="s">
        <v>65</v>
      </c>
      <c r="D134" s="124" t="s">
        <v>12</v>
      </c>
      <c r="E134" s="135">
        <v>0</v>
      </c>
      <c r="F134" s="175">
        <f t="shared" si="11"/>
        <v>0.73055555555555485</v>
      </c>
    </row>
    <row r="135" spans="1:9" ht="27" customHeight="1" x14ac:dyDescent="0.4">
      <c r="A135" s="133">
        <f t="shared" si="20"/>
        <v>8.0799999999999983</v>
      </c>
      <c r="B135" s="124" t="s">
        <v>27</v>
      </c>
      <c r="C135" s="134" t="s">
        <v>129</v>
      </c>
      <c r="D135" s="124" t="s">
        <v>12</v>
      </c>
      <c r="E135" s="135">
        <v>0</v>
      </c>
      <c r="F135" s="175">
        <f t="shared" si="11"/>
        <v>0.73055555555555485</v>
      </c>
    </row>
    <row r="136" spans="1:9" s="63" customFormat="1" ht="19.5" customHeight="1" x14ac:dyDescent="0.4">
      <c r="A136" s="136">
        <f t="shared" si="20"/>
        <v>8.0899999999999981</v>
      </c>
      <c r="B136" s="137" t="s">
        <v>117</v>
      </c>
      <c r="C136" s="138" t="s">
        <v>118</v>
      </c>
      <c r="D136" s="137" t="s">
        <v>44</v>
      </c>
      <c r="E136" s="139">
        <v>15</v>
      </c>
      <c r="F136" s="176">
        <f t="shared" si="11"/>
        <v>0.73055555555555485</v>
      </c>
    </row>
    <row r="137" spans="1:9" ht="19.5" customHeight="1" x14ac:dyDescent="0.4">
      <c r="A137" s="51"/>
      <c r="B137" s="140"/>
      <c r="C137" s="71"/>
      <c r="D137" s="52"/>
      <c r="E137" s="54"/>
      <c r="F137" s="18">
        <f t="shared" si="11"/>
        <v>0.74097222222222148</v>
      </c>
    </row>
    <row r="138" spans="1:9" ht="19.5" customHeight="1" x14ac:dyDescent="0.4">
      <c r="A138" s="141">
        <v>10</v>
      </c>
      <c r="B138" s="142" t="s">
        <v>27</v>
      </c>
      <c r="C138" s="143" t="s">
        <v>26</v>
      </c>
      <c r="D138" s="144" t="s">
        <v>7</v>
      </c>
      <c r="E138" s="145">
        <v>0</v>
      </c>
      <c r="F138" s="146">
        <f>TIME(18,0,0)</f>
        <v>0.75</v>
      </c>
    </row>
  </sheetData>
  <conditionalFormatting sqref="A8:B8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2015-11-13T18:30:30Z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